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xr:revisionPtr revIDLastSave="0" documentId="13_ncr:1_{2AF936DC-7A4E-614C-9B2B-CF3007B98A19}" xr6:coauthVersionLast="45" xr6:coauthVersionMax="45" xr10:uidLastSave="{00000000-0000-0000-0000-000000000000}"/>
  <bookViews>
    <workbookView xWindow="320" yWindow="40" windowWidth="18180" windowHeight="7090" xr2:uid="{00000000-000D-0000-FFFF-FFFF00000000}"/>
  </bookViews>
  <sheets>
    <sheet name="SHPT LOT" sheetId="5" r:id="rId1"/>
    <sheet name="Абрис (20К)" sheetId="4" r:id="rId2"/>
    <sheet name="РРС (14К)" sheetId="6" r:id="rId3"/>
  </sheets>
  <definedNames>
    <definedName name="_xlnm._FilterDatabase" localSheetId="1" hidden="1">'Абрис (20К)'!$A$1:$Q$34</definedName>
    <definedName name="_xlnm._FilterDatabase" localSheetId="2" hidden="1">'РРС (14К)'!$A$1:$Q$29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5" l="1"/>
  <c r="L42" i="5"/>
  <c r="K42" i="5"/>
  <c r="P41" i="5"/>
  <c r="P40" i="5"/>
  <c r="P39" i="5"/>
  <c r="M31" i="6"/>
  <c r="K31" i="6"/>
  <c r="E31" i="6"/>
  <c r="D49" i="5"/>
  <c r="C49" i="5"/>
  <c r="B49" i="5"/>
  <c r="H48" i="5"/>
  <c r="J53" i="5"/>
  <c r="H47" i="5"/>
  <c r="H46" i="5"/>
  <c r="H45" i="5"/>
  <c r="H44" i="5"/>
  <c r="H43" i="5"/>
  <c r="H42" i="5"/>
  <c r="H41" i="5"/>
  <c r="H40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P12" i="5"/>
  <c r="H12" i="5"/>
  <c r="P11" i="5"/>
  <c r="H11" i="5"/>
  <c r="P10" i="5"/>
  <c r="H10" i="5"/>
  <c r="P9" i="5"/>
  <c r="H9" i="5"/>
  <c r="P8" i="5"/>
  <c r="H8" i="5"/>
  <c r="P7" i="5"/>
  <c r="H7" i="5"/>
  <c r="P6" i="5"/>
  <c r="H6" i="5"/>
  <c r="P5" i="5"/>
  <c r="H5" i="5"/>
  <c r="P4" i="5"/>
  <c r="H4" i="5"/>
  <c r="P3" i="5"/>
  <c r="H3" i="5"/>
  <c r="P35" i="4"/>
  <c r="M35" i="4"/>
  <c r="L35" i="4"/>
  <c r="K35" i="4"/>
  <c r="E35" i="4"/>
  <c r="P42" i="5"/>
  <c r="H49" i="5"/>
  <c r="I53" i="5"/>
  <c r="H53" i="5"/>
  <c r="G53" i="5"/>
  <c r="L53" i="5"/>
</calcChain>
</file>

<file path=xl/sharedStrings.xml><?xml version="1.0" encoding="utf-8"?>
<sst xmlns="http://schemas.openxmlformats.org/spreadsheetml/2006/main" count="801" uniqueCount="408">
  <si>
    <t># of pallets</t>
  </si>
  <si>
    <t>weight, kg</t>
  </si>
  <si>
    <t>dims, cm</t>
  </si>
  <si>
    <t>vol, m3</t>
  </si>
  <si>
    <t>L</t>
  </si>
  <si>
    <t>W</t>
  </si>
  <si>
    <t>H</t>
  </si>
  <si>
    <t>1 pallet</t>
  </si>
  <si>
    <t>6 pallets</t>
  </si>
  <si>
    <t xml:space="preserve">7 pallets </t>
  </si>
  <si>
    <t>11 pallets</t>
  </si>
  <si>
    <t>12 pallets</t>
  </si>
  <si>
    <t>5 pallets</t>
  </si>
  <si>
    <t>10 pallets</t>
  </si>
  <si>
    <t>9 pallets</t>
  </si>
  <si>
    <t>2 pallets</t>
  </si>
  <si>
    <t>8 pallets</t>
  </si>
  <si>
    <t>7 pallet</t>
  </si>
  <si>
    <t>3 pallets</t>
  </si>
  <si>
    <t>4 pallets</t>
  </si>
  <si>
    <t>9 pallet</t>
  </si>
  <si>
    <t>KG</t>
  </si>
  <si>
    <t># of pal.</t>
  </si>
  <si>
    <t>M3</t>
  </si>
  <si>
    <t>TOTAL</t>
  </si>
  <si>
    <t>M$</t>
  </si>
  <si>
    <t>Pick up date</t>
  </si>
  <si>
    <t>AWB#</t>
  </si>
  <si>
    <t>ASN#</t>
  </si>
  <si>
    <t>Quantity</t>
  </si>
  <si>
    <t>Model#</t>
  </si>
  <si>
    <t>Merge center</t>
  </si>
  <si>
    <t>G/W</t>
  </si>
  <si>
    <t>Measurements(CM)</t>
  </si>
  <si>
    <t>CN Name</t>
  </si>
  <si>
    <t>CNSHA2020200752</t>
  </si>
  <si>
    <t>HNSHA2103B</t>
  </si>
  <si>
    <t>CORINTH_MLK_11T</t>
  </si>
  <si>
    <t>EPU</t>
  </si>
  <si>
    <t>120.00*100.00*72.00</t>
  </si>
  <si>
    <t>Notebook Computer</t>
  </si>
  <si>
    <t>CNSHA2020200765</t>
  </si>
  <si>
    <t>HNSHA2103D</t>
  </si>
  <si>
    <t>120.00*100.00*100.00*5/120.00*100.00*53.00</t>
  </si>
  <si>
    <t>CNSHA2020200767</t>
  </si>
  <si>
    <t>HNSHA2103F</t>
  </si>
  <si>
    <t>120.00*100.00*100.00*11</t>
  </si>
  <si>
    <t>CNSHA2020200768</t>
  </si>
  <si>
    <t>HNSHA2103G</t>
  </si>
  <si>
    <t>120.00*100.00*100.00*12</t>
  </si>
  <si>
    <t>CNSHA2020200769</t>
  </si>
  <si>
    <t>HNSHA2103H</t>
  </si>
  <si>
    <t>120.00*100.00*100.00*10</t>
  </si>
  <si>
    <t>CNSHA2020200773</t>
  </si>
  <si>
    <t>HNSHA2103L</t>
  </si>
  <si>
    <t>120.00*100.00*100.00*5</t>
  </si>
  <si>
    <t>CNSHA2020200774</t>
  </si>
  <si>
    <t>HNSHA2103M</t>
  </si>
  <si>
    <t>120.00*100.00*100.00</t>
  </si>
  <si>
    <t>CNSHA2020200776</t>
  </si>
  <si>
    <t>HNSHA2103O</t>
  </si>
  <si>
    <t>120.00*100.00*100.00*2</t>
  </si>
  <si>
    <t>CNSHA2020200779</t>
  </si>
  <si>
    <t>HNSHA2103R</t>
  </si>
  <si>
    <t>CNSHA2020200780</t>
  </si>
  <si>
    <t>HNSHA2103S</t>
  </si>
  <si>
    <t>120.00*100.00*99.00*5</t>
  </si>
  <si>
    <t>CNSHA2020200782</t>
  </si>
  <si>
    <t>120.00*100.00*99.00*10/120.00*100.00*40.00</t>
  </si>
  <si>
    <t>CNSHA2020200783</t>
  </si>
  <si>
    <t>120.00*100.00*100.00*10/120.00*100.00*101.00</t>
  </si>
  <si>
    <t>CNSHA2020200785</t>
  </si>
  <si>
    <t>120.00*100.00*100.00*7</t>
  </si>
  <si>
    <t>CNSHA2020200787</t>
  </si>
  <si>
    <t>120.00*100.00*99.00*9</t>
  </si>
  <si>
    <t>CNSHA2020200789</t>
  </si>
  <si>
    <t>120.00*100.00*99.00*8/120.00*100.00*41.00</t>
  </si>
  <si>
    <t>CNSHA2020200791</t>
  </si>
  <si>
    <t>CNSHA2020200793</t>
  </si>
  <si>
    <t>120.00*100.00*99.00*11</t>
  </si>
  <si>
    <t>CNSHA2020200794</t>
  </si>
  <si>
    <t>120.00*100.00*99.00*10/120.00*100.00*98.00</t>
  </si>
  <si>
    <t>CNSHA2020200795</t>
  </si>
  <si>
    <t>120.00*100.00*99.00*2/120.00*100.00*98.00</t>
  </si>
  <si>
    <t>CNSHA2020200796</t>
  </si>
  <si>
    <t>120.00*100.00*99.00*5/120.00*100.00*50.00</t>
  </si>
  <si>
    <t>CNSHA2020200798</t>
  </si>
  <si>
    <t>120.00*100.00*70.00/120.00*100.00*100.00*3</t>
  </si>
  <si>
    <t>CNSHA2020200800</t>
  </si>
  <si>
    <t>CNSHA2020200950</t>
  </si>
  <si>
    <t>120.00*100.00*100.00*9</t>
  </si>
  <si>
    <t>CNSHA2020200951</t>
  </si>
  <si>
    <t>120.00*100.00*100.00*3/120.00*100.00*72.00</t>
  </si>
  <si>
    <t>CNSHA2020200954</t>
  </si>
  <si>
    <t>120.00*100.00*100.00*4/120.00*100.00*70.00</t>
  </si>
  <si>
    <t>CNSHA2020200940</t>
  </si>
  <si>
    <t>120.00*100.00*100.00*6</t>
  </si>
  <si>
    <t>CNSHA2020200942</t>
  </si>
  <si>
    <t>CNSHA2020200943</t>
  </si>
  <si>
    <t>CNSHA2020200946</t>
  </si>
  <si>
    <t>CNSHA2020200958</t>
  </si>
  <si>
    <t>CNSHA2020200766</t>
  </si>
  <si>
    <t>HNSHA2103E</t>
  </si>
  <si>
    <t>CNSHA2020200764</t>
  </si>
  <si>
    <t>HNSHA2103C</t>
  </si>
  <si>
    <t>120.00*100.00*100.00*6/120.00*100.00*53.00</t>
  </si>
  <si>
    <t>CNSHA2020200770</t>
  </si>
  <si>
    <t>HNSHA2103I</t>
  </si>
  <si>
    <t>CNSHA2020200771</t>
  </si>
  <si>
    <t>HNSHA2103J</t>
  </si>
  <si>
    <t>120.00*100.00*53.00/120.00*100.00*100.00*4</t>
  </si>
  <si>
    <t>CNSHA2020200772</t>
  </si>
  <si>
    <t>HNSHA2103K</t>
  </si>
  <si>
    <t>120.00*100.00*100.00*8/120.00*100.00*44.00</t>
  </si>
  <si>
    <t>CNSHA2020200775</t>
  </si>
  <si>
    <t>HNSHA2103N</t>
  </si>
  <si>
    <t>CNSHA2020200777</t>
  </si>
  <si>
    <t>HNSHA2103P</t>
  </si>
  <si>
    <t>120.00*100.00*100.00*8</t>
  </si>
  <si>
    <t>CNSHA2020200778</t>
  </si>
  <si>
    <t>HNSHA2103Q</t>
  </si>
  <si>
    <t>CNSHA2020200781</t>
  </si>
  <si>
    <t>HNSHA2103T</t>
  </si>
  <si>
    <t>CNSHA2020200784</t>
  </si>
  <si>
    <t>HNSHA2103W</t>
  </si>
  <si>
    <t>120.00*100.00*100.00*2/120.00*100.00*70.00</t>
  </si>
  <si>
    <t>CNSHA2020200786</t>
  </si>
  <si>
    <t>HNSHA2103Y</t>
  </si>
  <si>
    <t>CNSHA2020200788</t>
  </si>
  <si>
    <t>HNSHA21040</t>
  </si>
  <si>
    <t>120.00*100.00*99.00*4</t>
  </si>
  <si>
    <t>CNSHA2020200792</t>
  </si>
  <si>
    <t>HNSHA21044</t>
  </si>
  <si>
    <t>120.00*100.00*99.00*2</t>
  </si>
  <si>
    <t>CNSHA2020200790</t>
  </si>
  <si>
    <t>HNSHA21042</t>
  </si>
  <si>
    <t>120.00*100.00*99.00*2/120.00*100.00*70.00</t>
  </si>
  <si>
    <t>CNSHA2020200797</t>
  </si>
  <si>
    <t>HNSHA21049</t>
  </si>
  <si>
    <t>120.00*100.00*99.00*3</t>
  </si>
  <si>
    <t>CNSHA2020200799</t>
  </si>
  <si>
    <t>HNSHA2104B</t>
  </si>
  <si>
    <t>CNSHA2020200801</t>
  </si>
  <si>
    <t>HNSHA2104D</t>
  </si>
  <si>
    <t>120.00*100.00*99.00*4/120.00*100.00*70.00</t>
  </si>
  <si>
    <t>CNSHA2020200941</t>
  </si>
  <si>
    <t>HNSHA2104G</t>
  </si>
  <si>
    <t>120.00*100.00*100.00*4</t>
  </si>
  <si>
    <t>CNSHA2020200944</t>
  </si>
  <si>
    <t>120.00*100.00*99.00*12</t>
  </si>
  <si>
    <t>CNSHA2020200945</t>
  </si>
  <si>
    <t>HNSHA2104K</t>
  </si>
  <si>
    <t>CNSHA2020200952</t>
  </si>
  <si>
    <t>HNSHA2104R</t>
  </si>
  <si>
    <t>120.00*100.00*100.00*5/120.00*100.00*52.00</t>
  </si>
  <si>
    <t>CNSHA2020200955</t>
  </si>
  <si>
    <t>HNSHA2104U</t>
  </si>
  <si>
    <t>CNSHA2020200953</t>
  </si>
  <si>
    <t>HNSHA2104S</t>
  </si>
  <si>
    <t>120.00*100.00*99.00*8/120.00*100.00*40.00</t>
  </si>
  <si>
    <t>CNSHA2020200939</t>
  </si>
  <si>
    <t>CNSHA2020200947</t>
  </si>
  <si>
    <t>HNSHA2104M</t>
  </si>
  <si>
    <t>CNSHA2020200957</t>
  </si>
  <si>
    <t>HNSHA2104V</t>
  </si>
  <si>
    <t>ед.</t>
  </si>
  <si>
    <t>DELL SO</t>
  </si>
  <si>
    <t>Packing</t>
  </si>
  <si>
    <t>Serial#</t>
  </si>
  <si>
    <t>N/W（kg)</t>
  </si>
  <si>
    <t>VW(KG) or CBM(M3)</t>
  </si>
  <si>
    <t>Packaging Material</t>
  </si>
  <si>
    <t>273438555</t>
  </si>
  <si>
    <t>530488199</t>
  </si>
  <si>
    <t>E1D2054686</t>
  </si>
  <si>
    <t>天然木托</t>
  </si>
  <si>
    <t>273438573/273438652/273438558/273438657/273438631/273438553/273438544/273438550/273438589/273438556/273438560</t>
  </si>
  <si>
    <t>530489948</t>
  </si>
  <si>
    <t>E1D2056117</t>
  </si>
  <si>
    <t>天然木托&amp;其他包裝</t>
  </si>
  <si>
    <t>273438570/273438651/273438642/273438629/273438635/273438621/273438627/273438623/273438653/273438619/273438574/273438580/273438581/273438552/273438576/273438641/273438569/273438666/273438587/273438661/273438632/273438582</t>
  </si>
  <si>
    <t>530489949</t>
  </si>
  <si>
    <t>E1D2056118</t>
  </si>
  <si>
    <t>273438656/273438634/273438659/273438645/273438654/273438590/273438667/273438568/273438630/273438639/273438647/273438571/273438640/273438591/273438545/273438586/273438577/273438637/273438566/273438575/273438643/273438620/273438543/273438638</t>
  </si>
  <si>
    <t>530489950</t>
  </si>
  <si>
    <t>E1D2056119</t>
  </si>
  <si>
    <t>273438626/273438549/273438702/273438588/273438551/273438564/273438563/273438567/273438579/273438585/273438578/273438646/273438548/273438557/273438561/273438562/273438633/273438664/273438658/273438546</t>
  </si>
  <si>
    <t>530489951</t>
  </si>
  <si>
    <t>E1D2056120</t>
  </si>
  <si>
    <t>273438660/273438592/273438662/273438584/273438628/273438547/273438624/273438583/273438559/273438625</t>
  </si>
  <si>
    <t>530490024</t>
  </si>
  <si>
    <t>E1D2056152</t>
  </si>
  <si>
    <t>273438648/273438618</t>
  </si>
  <si>
    <t>530490025</t>
  </si>
  <si>
    <t>E1D2056153</t>
  </si>
  <si>
    <t>273438622/273438663/273438650/273438655</t>
  </si>
  <si>
    <t>530490362</t>
  </si>
  <si>
    <t>E1D2056384</t>
  </si>
  <si>
    <t>273438565</t>
  </si>
  <si>
    <t>530490957</t>
  </si>
  <si>
    <t>E1D2056877</t>
  </si>
  <si>
    <t>273438861/273438649/273438665/273438572/273438554/273438644/273438742/273438738/273438816/273438705</t>
  </si>
  <si>
    <t>530491074</t>
  </si>
  <si>
    <t>E1D2056909</t>
  </si>
  <si>
    <t>273438857/273439115/273438874/273438731/273438823/273438787/273438809/273438815/273438778/273438736/273438781/273438801/273438721/273438733/273439053/273438959/273439040/273439156/273439123/273439114/273439153</t>
  </si>
  <si>
    <t>530491076</t>
  </si>
  <si>
    <t>E1D2056911</t>
  </si>
  <si>
    <t>273438944/273439133/273439012/273438710/273438800/273438708/273438730/273438808/273439139/273439126/273439024/273439031/273439136/273439034/273438950/273438924/273439019/273439017/273438813/273438807/273438703/273438722</t>
  </si>
  <si>
    <t>530491280</t>
  </si>
  <si>
    <t>E1D2057155</t>
  </si>
  <si>
    <t>273439046/273439049/273438971/273438636/273438804/273439028/273439011/273439047/273438954/273438844/273438717/273438744/273438747/273438803</t>
  </si>
  <si>
    <t>530491301</t>
  </si>
  <si>
    <t>E1D2057164</t>
  </si>
  <si>
    <t>273438862/273439051/273438856/273439144/273438749/273438793/273438820/273438716/273438712/273438818/273438972/273438949/273438860/273438868/273438842/273438729/273438783/273438822</t>
  </si>
  <si>
    <t>530491354</t>
  </si>
  <si>
    <t>E1D2057176</t>
  </si>
  <si>
    <t>273439023/273438957/273439035/273439039/273438939/273438739/273439014/273438956/273438864/273438751/273438817/273438796/273438797/273438737/273438821/273439021/273439131</t>
  </si>
  <si>
    <t>530491520</t>
  </si>
  <si>
    <t>E1D2057297</t>
  </si>
  <si>
    <t>273439022/273438719/273438780/273438775/273438926/273439026/273439129/273439141/273438878/273438790/273438794/273438741/273438814/273438726/273438735/273438745/273439044/273438964</t>
  </si>
  <si>
    <t>530491521</t>
  </si>
  <si>
    <t>E1D2057298</t>
  </si>
  <si>
    <t>273438969/273438782/273438784/273439110/273438792/273438776/273438724/273438791/273438788/273438779/273438727/273438750/273439033/273439117/273439120/273439154/273439037/273439124/273439152/273439155/273439146/273439145</t>
  </si>
  <si>
    <t>530491523</t>
  </si>
  <si>
    <t>E1D2057300</t>
  </si>
  <si>
    <t>273438720/273438715/273438709/273438706/273438786/273438774/273438843/273439140/273439010/273438732/273439134/273439113/273439147/273438940/273439111/273439054/273438748/273438777/273438734/273438704/273438728/273438853</t>
  </si>
  <si>
    <t>530491524</t>
  </si>
  <si>
    <t>E1D2057301</t>
  </si>
  <si>
    <t>273438946/273438850/273438851/273438785/273439112/273438930</t>
  </si>
  <si>
    <t>530491525</t>
  </si>
  <si>
    <t>E1D2057302</t>
  </si>
  <si>
    <t>273439018/273438718/273439058/273439143/273439125/273438958/273439157/273439135/273439050/273439043/273439158</t>
  </si>
  <si>
    <t>530491553</t>
  </si>
  <si>
    <t>E1D2057452</t>
  </si>
  <si>
    <t>273439109/273439042/273438799/273439142/273439127/273438970/273439057</t>
  </si>
  <si>
    <t>530491631</t>
  </si>
  <si>
    <t>E1D2057402</t>
  </si>
  <si>
    <t>273439016/273438740/273438725/273439130/273439045/273438811/273438812/273438805/273438714/273438713/273438789</t>
  </si>
  <si>
    <t>530491760</t>
  </si>
  <si>
    <t>E1D2057511</t>
  </si>
  <si>
    <t>273438867/273438945/273439015/273439030/273438863/273438925/273438847/273438961/273438883/273438885/273438881/273439138/273439121/273438875/273439132/273439041/273439027/273438955</t>
  </si>
  <si>
    <t>530492139</t>
  </si>
  <si>
    <t>E1D2057891</t>
  </si>
  <si>
    <t>273438937/273439059/273439150/273439048/273438953/273438952/273439119</t>
  </si>
  <si>
    <t>530492140</t>
  </si>
  <si>
    <t>E1D2057892</t>
  </si>
  <si>
    <t>273438888/273438947/273438942/273438879/273438880/273438884/273438848/273438852/273439118</t>
  </si>
  <si>
    <t>530492189</t>
  </si>
  <si>
    <t>E1D2057909</t>
  </si>
  <si>
    <t>273438849/273438890/273438951/273438923/273438854/273438967/273438865/273438845/273439151/273438798/273438806/273438723</t>
  </si>
  <si>
    <t>530491867</t>
  </si>
  <si>
    <t>E1D2057660</t>
  </si>
  <si>
    <t>273439056/273438966/273438962/273439020/273438882/273438948/273439032/273439052/273439122/273438943/273438858/273439149/273438891/273438873/273438887/273439029/273438707/273438795/273438802/273438810/273438743/273438711/273438746/273438819</t>
  </si>
  <si>
    <t>530491908</t>
  </si>
  <si>
    <t>E1D2057678</t>
  </si>
  <si>
    <t>273438855/273438872/273438936/273438886/273439148/273438876/273438889</t>
  </si>
  <si>
    <t>530491934</t>
  </si>
  <si>
    <t>E1D2057689</t>
  </si>
  <si>
    <t>273438870/273439137/273439116/273438968</t>
  </si>
  <si>
    <t>530491936</t>
  </si>
  <si>
    <t>E1D2057691</t>
  </si>
  <si>
    <t>273439038/273438859/273438960/273438866/273438869/273438927/273438931/273438938/273438965/273438941/273438935/273438877/273439025/273438963/273439128/273438928/273439013/273438871</t>
  </si>
  <si>
    <t>530492531</t>
  </si>
  <si>
    <t>E1D2058140</t>
  </si>
  <si>
    <t>CNSHA2020200960</t>
  </si>
  <si>
    <t>273438846/273438934/273439055/273438932/273438933</t>
  </si>
  <si>
    <t>530492885</t>
  </si>
  <si>
    <t>E1D2058427</t>
  </si>
  <si>
    <t>CNSHA2020200962</t>
  </si>
  <si>
    <t>273438929</t>
  </si>
  <si>
    <t>530493150</t>
  </si>
  <si>
    <t>E1D2058630</t>
  </si>
  <si>
    <t>120.00*100.00*70.00</t>
  </si>
  <si>
    <t>273439534/273439539</t>
  </si>
  <si>
    <t>530489932</t>
  </si>
  <si>
    <t>E1D2056115</t>
  </si>
  <si>
    <t>273439506/273439498/273439532/273439510/273439533/273439540/273439376/273439538/273439496/273439511/273439542/273439525/273439503</t>
  </si>
  <si>
    <t>530489947</t>
  </si>
  <si>
    <t>E1D2056116</t>
  </si>
  <si>
    <t>273439531</t>
  </si>
  <si>
    <t>530489952</t>
  </si>
  <si>
    <t>E1D2056121</t>
  </si>
  <si>
    <t>273439524/273439530/273439537/273439526/273439512/273439350/273439424/273439419/273439502</t>
  </si>
  <si>
    <t>530489979</t>
  </si>
  <si>
    <t>E1D2056135</t>
  </si>
  <si>
    <t>273439536/273439535/273439527/273439362/273439418/273439429/273439494/273439529/273439501/273439508/273439426/273439504/273439421/273439392/273439423/273439507/273439356</t>
  </si>
  <si>
    <t>530489980</t>
  </si>
  <si>
    <t>E1D2056136</t>
  </si>
  <si>
    <t>273439509/273439499/273439505/273439528/273439431/273439541/273439500/273439386/273439384/273439361/273439347/273439425/273439390/273439422/273439393/273439417/273439415/273439414</t>
  </si>
  <si>
    <t>530490026</t>
  </si>
  <si>
    <t>E1D2056154</t>
  </si>
  <si>
    <t>273439355/273439432/273439495/273439430/273439497/273439427/273439351/273439420/273439380/273439374/273439354/273439433/273439391/273439348/273439363/273439377</t>
  </si>
  <si>
    <t>530490363</t>
  </si>
  <si>
    <t>E1D2056385</t>
  </si>
  <si>
    <t>273439543/273439493/273439381/273439383/273439389/273439357/273439387/273439385/273439346/273439364/273439353/273439352/273439379/273439359</t>
  </si>
  <si>
    <t>530490956</t>
  </si>
  <si>
    <t>E1D2056876</t>
  </si>
  <si>
    <t>273439349/273439345/273439428/273439358/273439360/273439416/273439388/273439375/273439382/273439378</t>
  </si>
  <si>
    <t>530491075</t>
  </si>
  <si>
    <t>E1D2056910</t>
  </si>
  <si>
    <t>273439671/273439657/273439685/273439690/273439730</t>
  </si>
  <si>
    <t>530491281</t>
  </si>
  <si>
    <t>E1D2057156</t>
  </si>
  <si>
    <t>273439744/273439729/273439672/273439688/273439611/273439662/273439731/273439625/273439739/273439728/273439673/273439697</t>
  </si>
  <si>
    <t>530491302</t>
  </si>
  <si>
    <t>E1D2057165</t>
  </si>
  <si>
    <t>273439699/273439626/273439694/273439629/273439595/273439663/273439693/273439580</t>
  </si>
  <si>
    <t>530491355</t>
  </si>
  <si>
    <t>E1D2057177</t>
  </si>
  <si>
    <t>273439687/273439624/273439741/273439583</t>
  </si>
  <si>
    <t>530491522</t>
  </si>
  <si>
    <t>E1D2057299</t>
  </si>
  <si>
    <t>273439675/273439692/273439615/273439743/273439701</t>
  </si>
  <si>
    <t>530491526</t>
  </si>
  <si>
    <t>E1D2057303</t>
  </si>
  <si>
    <t>273439594/273439621/273439623/273439664/273439698/273439612</t>
  </si>
  <si>
    <t>530491554</t>
  </si>
  <si>
    <t>E1D2057453</t>
  </si>
  <si>
    <t>273439622/273439620/273439591/273439578/273439665</t>
  </si>
  <si>
    <t>530491632</t>
  </si>
  <si>
    <t>E1D2057403</t>
  </si>
  <si>
    <t>273439746/273439590/273439737/273439686/273439619/273439691/273439658/273439668/273439695</t>
  </si>
  <si>
    <t>530491761</t>
  </si>
  <si>
    <t>E1D2057512</t>
  </si>
  <si>
    <t>273439700/273439747/273439670/273439616/273439610/273439740/273439579/273439581</t>
  </si>
  <si>
    <t>530491868</t>
  </si>
  <si>
    <t>E1D2057661</t>
  </si>
  <si>
    <t>273439735/273439684/273439683/273439660/273439676/273439592/273439666/273439745/273439674/273439689/273439682/273439669/273439589/273439667/273439738/273439734/273439696/273439588/273439596/273439742/273439733/273439736/273439659/273439613</t>
  </si>
  <si>
    <t>530492018</t>
  </si>
  <si>
    <t>E1D2057695</t>
  </si>
  <si>
    <t>273439585/273439617/273439614/273439627/273439661/273439732/273439584/273439593/273439618/273439586/273439587/273439628/273439582/273439577</t>
  </si>
  <si>
    <t>530491935</t>
  </si>
  <si>
    <t>E1D2057690</t>
  </si>
  <si>
    <t>273447175/273447160/273447165/273447161/273447177/273447173/273447174/273447166/273447159/273447178/273447171</t>
  </si>
  <si>
    <t>530492141</t>
  </si>
  <si>
    <t>E1D2057893</t>
  </si>
  <si>
    <t>273447046/273447037/273447056/273447036/273447055/273447052/273447059/273447039/273447042/273447073</t>
  </si>
  <si>
    <t>530492190</t>
  </si>
  <si>
    <t>E1D2057910</t>
  </si>
  <si>
    <t>273447053/273447058/273447140/273447047/273447072/273447063/273447150/273447054/273447074/273447045/273447065/273447040/273447066/273447143/273447139/273447144/273447070</t>
  </si>
  <si>
    <t>530492248</t>
  </si>
  <si>
    <t>E1D2057915</t>
  </si>
  <si>
    <t>273447176/273447170</t>
  </si>
  <si>
    <t>530491866</t>
  </si>
  <si>
    <t>E1D2057659</t>
  </si>
  <si>
    <t>273447152/273447149/273447168/273447147/273447169/273447153/273447163/273447172/273447157/273447162/273447158/273447156/273447148/273447167/273447155/273447154</t>
  </si>
  <si>
    <t>530491937</t>
  </si>
  <si>
    <t>E1D2057692</t>
  </si>
  <si>
    <t>273447068/273447151/273447071/273447044/273447069/273447057/273447064/273447062/273447145/273447141/273447142/273447048</t>
  </si>
  <si>
    <t>530492530</t>
  </si>
  <si>
    <t>E1D2058139</t>
  </si>
  <si>
    <t>CNSHA2020200961</t>
  </si>
  <si>
    <t>HNSHA2104Y</t>
  </si>
  <si>
    <t>273447164/273447061/273447049/273447060/273447050/273447043</t>
  </si>
  <si>
    <t>530492886</t>
  </si>
  <si>
    <t>E1D2058428</t>
  </si>
  <si>
    <t>120.00*100.00*100.00*3</t>
  </si>
  <si>
    <t>CNSHA2020200963</t>
  </si>
  <si>
    <t>273447146/273447038/273447041/273447051/273447067</t>
  </si>
  <si>
    <t>530493151</t>
  </si>
  <si>
    <t>E1D2058631</t>
  </si>
  <si>
    <t>Customer</t>
    <phoneticPr fontId="6" type="noConversion"/>
  </si>
  <si>
    <t>Pallet</t>
    <phoneticPr fontId="6" type="noConversion"/>
  </si>
  <si>
    <t>Abris - 20K</t>
    <phoneticPr fontId="6" type="noConversion"/>
  </si>
  <si>
    <t>Notebook Computer</t>
    <phoneticPr fontId="6" type="noConversion"/>
  </si>
  <si>
    <t>HNSHA2103U</t>
    <phoneticPr fontId="6" type="noConversion"/>
  </si>
  <si>
    <t>HNSHA2103V</t>
    <phoneticPr fontId="6" type="noConversion"/>
  </si>
  <si>
    <t>HNSHA2103X</t>
    <phoneticPr fontId="6" type="noConversion"/>
  </si>
  <si>
    <t>HNSHA2103Z</t>
    <phoneticPr fontId="6" type="noConversion"/>
  </si>
  <si>
    <t>HNSHA21041</t>
    <phoneticPr fontId="6" type="noConversion"/>
  </si>
  <si>
    <t>HNSHA21043</t>
    <phoneticPr fontId="6" type="noConversion"/>
  </si>
  <si>
    <t>HNSHA21045</t>
    <phoneticPr fontId="6" type="noConversion"/>
  </si>
  <si>
    <t>HNSHA21046</t>
    <phoneticPr fontId="6" type="noConversion"/>
  </si>
  <si>
    <t>HNSHA21047</t>
    <phoneticPr fontId="6" type="noConversion"/>
  </si>
  <si>
    <t>HNSHA21048</t>
    <phoneticPr fontId="6" type="noConversion"/>
  </si>
  <si>
    <t>HNSHA2104A</t>
    <phoneticPr fontId="6" type="noConversion"/>
  </si>
  <si>
    <t>HNSHA2104C</t>
    <phoneticPr fontId="6" type="noConversion"/>
  </si>
  <si>
    <t>HNSHA2104P</t>
    <phoneticPr fontId="6" type="noConversion"/>
  </si>
  <si>
    <t>HNSHA2104Q</t>
    <phoneticPr fontId="6" type="noConversion"/>
  </si>
  <si>
    <t>HNSHA2104T</t>
    <phoneticPr fontId="6" type="noConversion"/>
  </si>
  <si>
    <t>HNSHA2104F</t>
    <phoneticPr fontId="6" type="noConversion"/>
  </si>
  <si>
    <t>HNSHA2104H</t>
    <phoneticPr fontId="6" type="noConversion"/>
  </si>
  <si>
    <t>HNSHA2104I</t>
    <phoneticPr fontId="6" type="noConversion"/>
  </si>
  <si>
    <t>HNSHA2104L</t>
    <phoneticPr fontId="6" type="noConversion"/>
  </si>
  <si>
    <t>HNSHA2104W</t>
    <phoneticPr fontId="6" type="noConversion"/>
  </si>
  <si>
    <t>HNSHA2104X</t>
    <phoneticPr fontId="6" type="noConversion"/>
  </si>
  <si>
    <t>HNSHA2104Z</t>
    <phoneticPr fontId="6" type="noConversion"/>
  </si>
  <si>
    <t>CNSHA2020200966</t>
  </si>
  <si>
    <t>HNSHA21051</t>
  </si>
  <si>
    <t>273439036</t>
  </si>
  <si>
    <t>530493516</t>
  </si>
  <si>
    <t>E1D2058884</t>
  </si>
  <si>
    <t>Customer</t>
    <phoneticPr fontId="7" type="noConversion"/>
  </si>
  <si>
    <t>Pallet</t>
    <phoneticPr fontId="7" type="noConversion"/>
  </si>
  <si>
    <t>RRC - 10K</t>
    <phoneticPr fontId="7" type="noConversion"/>
  </si>
  <si>
    <t>Notebook Computer</t>
    <phoneticPr fontId="7" type="noConversion"/>
  </si>
  <si>
    <t>HNSHA2104J</t>
    <phoneticPr fontId="8" type="noConversion"/>
  </si>
  <si>
    <t>RRC-4K</t>
    <phoneticPr fontId="7" type="noConversion"/>
  </si>
  <si>
    <t>HNSHA2104E</t>
    <phoneticPr fontId="7" type="noConversion"/>
  </si>
  <si>
    <t>HNSHA21050</t>
    <phoneticPr fontId="7" type="noConversion"/>
  </si>
  <si>
    <t>RRC-4K</t>
  </si>
  <si>
    <t>CNSHA2020200967</t>
  </si>
  <si>
    <t>HNSHA21052</t>
  </si>
  <si>
    <t>273447035</t>
  </si>
  <si>
    <t>530493517</t>
  </si>
  <si>
    <t>E1D2058885</t>
  </si>
  <si>
    <t>РРС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</si>
</sst>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_);[Red]\(0\)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" xfId="1" applyFill="1" applyBorder="1"/>
    <xf numFmtId="165" fontId="5" fillId="2" borderId="2" xfId="1" applyNumberFormat="1" applyFill="1" applyBorder="1" applyAlignment="1">
      <alignment horizontal="center"/>
    </xf>
    <xf numFmtId="0" fontId="5" fillId="2" borderId="4" xfId="1" applyFill="1" applyBorder="1"/>
    <xf numFmtId="0" fontId="5" fillId="0" borderId="0" xfId="1"/>
    <xf numFmtId="14" fontId="5" fillId="3" borderId="2" xfId="1" applyNumberFormat="1" applyFill="1" applyBorder="1" applyAlignment="1">
      <alignment horizontal="left"/>
    </xf>
    <xf numFmtId="0" fontId="5" fillId="3" borderId="2" xfId="1" applyFill="1" applyBorder="1" applyAlignment="1">
      <alignment horizontal="left"/>
    </xf>
    <xf numFmtId="1" fontId="5" fillId="3" borderId="2" xfId="1" applyNumberFormat="1" applyFill="1" applyBorder="1" applyAlignment="1">
      <alignment horizontal="right"/>
    </xf>
    <xf numFmtId="165" fontId="5" fillId="3" borderId="2" xfId="1" applyNumberFormat="1" applyFill="1" applyBorder="1" applyAlignment="1">
      <alignment horizontal="center"/>
    </xf>
    <xf numFmtId="166" fontId="5" fillId="3" borderId="2" xfId="1" applyNumberFormat="1" applyFill="1" applyBorder="1" applyAlignment="1">
      <alignment horizontal="right"/>
    </xf>
    <xf numFmtId="2" fontId="5" fillId="0" borderId="0" xfId="1" applyNumberFormat="1" applyAlignment="1">
      <alignment horizontal="right"/>
    </xf>
    <xf numFmtId="0" fontId="5" fillId="0" borderId="0" xfId="1" applyAlignment="1">
      <alignment horizontal="left"/>
    </xf>
    <xf numFmtId="1" fontId="5" fillId="0" borderId="0" xfId="1" applyNumberFormat="1" applyAlignment="1">
      <alignment horizontal="left"/>
    </xf>
    <xf numFmtId="165" fontId="5" fillId="0" borderId="0" xfId="1" applyNumberFormat="1" applyAlignment="1">
      <alignment horizontal="left"/>
    </xf>
    <xf numFmtId="166" fontId="5" fillId="0" borderId="0" xfId="1" applyNumberFormat="1" applyAlignment="1">
      <alignment horizontal="left"/>
    </xf>
    <xf numFmtId="2" fontId="5" fillId="0" borderId="0" xfId="1" applyNumberFormat="1" applyAlignment="1">
      <alignment horizontal="left"/>
    </xf>
    <xf numFmtId="165" fontId="5" fillId="0" borderId="0" xfId="1" applyNumberForma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4" fontId="5" fillId="4" borderId="2" xfId="1" applyNumberFormat="1" applyFill="1" applyBorder="1" applyAlignment="1">
      <alignment horizontal="left"/>
    </xf>
    <xf numFmtId="0" fontId="5" fillId="4" borderId="2" xfId="1" applyFill="1" applyBorder="1" applyAlignment="1">
      <alignment horizontal="left"/>
    </xf>
    <xf numFmtId="1" fontId="5" fillId="4" borderId="2" xfId="1" applyNumberFormat="1" applyFill="1" applyBorder="1" applyAlignment="1">
      <alignment horizontal="right"/>
    </xf>
    <xf numFmtId="165" fontId="5" fillId="4" borderId="2" xfId="1" applyNumberFormat="1" applyFill="1" applyBorder="1" applyAlignment="1">
      <alignment horizontal="center"/>
    </xf>
    <xf numFmtId="166" fontId="5" fillId="4" borderId="2" xfId="1" applyNumberFormat="1" applyFill="1" applyBorder="1" applyAlignment="1">
      <alignment horizontal="right"/>
    </xf>
    <xf numFmtId="14" fontId="5" fillId="5" borderId="2" xfId="1" applyNumberFormat="1" applyFill="1" applyBorder="1" applyAlignment="1">
      <alignment horizontal="left"/>
    </xf>
    <xf numFmtId="0" fontId="5" fillId="5" borderId="2" xfId="1" applyFill="1" applyBorder="1" applyAlignment="1">
      <alignment horizontal="left"/>
    </xf>
    <xf numFmtId="1" fontId="5" fillId="5" borderId="2" xfId="1" applyNumberFormat="1" applyFill="1" applyBorder="1" applyAlignment="1">
      <alignment horizontal="right"/>
    </xf>
    <xf numFmtId="165" fontId="5" fillId="5" borderId="2" xfId="1" applyNumberFormat="1" applyFill="1" applyBorder="1" applyAlignment="1">
      <alignment horizontal="center"/>
    </xf>
    <xf numFmtId="166" fontId="5" fillId="5" borderId="2" xfId="1" applyNumberFormat="1" applyFill="1" applyBorder="1" applyAlignment="1">
      <alignment horizontal="right"/>
    </xf>
    <xf numFmtId="1" fontId="5" fillId="0" borderId="0" xfId="1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H1" zoomScale="85" zoomScaleNormal="85" workbookViewId="0">
      <selection activeCell="A3" sqref="A3"/>
    </sheetView>
  </sheetViews>
  <sheetFormatPr defaultColWidth="8.7421875" defaultRowHeight="13.5" x14ac:dyDescent="0.15"/>
  <cols>
    <col min="1" max="1" width="12.64453125" style="1" bestFit="1" customWidth="1"/>
    <col min="2" max="2" width="18.29296875" style="15" bestFit="1" customWidth="1"/>
    <col min="3" max="3" width="10.4921875" style="1" bestFit="1" customWidth="1"/>
    <col min="4" max="4" width="10.76171875" style="1" bestFit="1" customWidth="1"/>
    <col min="5" max="6" width="10.625" style="1" bestFit="1" customWidth="1"/>
    <col min="7" max="8" width="8.7421875" style="1"/>
    <col min="9" max="9" width="14.125" style="1" customWidth="1"/>
    <col min="10" max="10" width="16.54296875" style="1" customWidth="1"/>
    <col min="11" max="11" width="10.4921875" style="1" customWidth="1"/>
    <col min="12" max="12" width="11.02734375" style="1" bestFit="1" customWidth="1"/>
    <col min="13" max="16" width="12.10546875" style="1" customWidth="1"/>
    <col min="17" max="16384" width="8.7421875" style="1"/>
  </cols>
  <sheetData>
    <row r="1" spans="1:16" x14ac:dyDescent="0.15">
      <c r="B1" s="53" t="s">
        <v>0</v>
      </c>
      <c r="C1" s="53" t="s">
        <v>1</v>
      </c>
      <c r="D1" s="53" t="s">
        <v>0</v>
      </c>
      <c r="E1" s="55" t="s">
        <v>2</v>
      </c>
      <c r="F1" s="55"/>
      <c r="G1" s="55"/>
      <c r="H1" s="53" t="s">
        <v>3</v>
      </c>
      <c r="I1" s="2"/>
      <c r="J1" s="53" t="s">
        <v>0</v>
      </c>
      <c r="K1" s="53" t="s">
        <v>1</v>
      </c>
      <c r="L1" s="53" t="s">
        <v>0</v>
      </c>
      <c r="M1" s="55" t="s">
        <v>2</v>
      </c>
      <c r="N1" s="55"/>
      <c r="O1" s="55"/>
      <c r="P1" s="53" t="s">
        <v>3</v>
      </c>
    </row>
    <row r="2" spans="1:16" x14ac:dyDescent="0.15">
      <c r="B2" s="54"/>
      <c r="C2" s="54"/>
      <c r="D2" s="54"/>
      <c r="E2" s="18" t="s">
        <v>4</v>
      </c>
      <c r="F2" s="18" t="s">
        <v>5</v>
      </c>
      <c r="G2" s="18" t="s">
        <v>6</v>
      </c>
      <c r="H2" s="54"/>
      <c r="I2" s="3"/>
      <c r="J2" s="54"/>
      <c r="K2" s="54"/>
      <c r="L2" s="54"/>
      <c r="M2" s="18" t="s">
        <v>4</v>
      </c>
      <c r="N2" s="18" t="s">
        <v>5</v>
      </c>
      <c r="O2" s="18" t="s">
        <v>6</v>
      </c>
      <c r="P2" s="54"/>
    </row>
    <row r="3" spans="1:16" x14ac:dyDescent="0.15">
      <c r="A3" s="4"/>
      <c r="B3" s="5" t="s">
        <v>7</v>
      </c>
      <c r="C3" s="6">
        <v>121.5</v>
      </c>
      <c r="D3" s="7">
        <v>1</v>
      </c>
      <c r="E3" s="7">
        <v>120</v>
      </c>
      <c r="F3" s="7">
        <v>100</v>
      </c>
      <c r="G3" s="7">
        <v>72</v>
      </c>
      <c r="H3" s="8">
        <f>E3*F3*G3*D3/1000000</f>
        <v>0.86399999999999999</v>
      </c>
      <c r="I3" s="4" t="s">
        <v>406</v>
      </c>
      <c r="J3" s="5" t="s">
        <v>7</v>
      </c>
      <c r="K3" s="6">
        <v>229</v>
      </c>
      <c r="L3" s="7">
        <v>1</v>
      </c>
      <c r="M3" s="7">
        <v>120</v>
      </c>
      <c r="N3" s="7">
        <v>100</v>
      </c>
      <c r="O3" s="7">
        <v>100</v>
      </c>
      <c r="P3" s="8">
        <f>M3*N3*O3*L3/1000000</f>
        <v>1.2</v>
      </c>
    </row>
    <row r="4" spans="1:16" x14ac:dyDescent="0.15">
      <c r="B4" s="47" t="s">
        <v>8</v>
      </c>
      <c r="C4" s="48">
        <v>1254</v>
      </c>
      <c r="D4" s="7">
        <v>5</v>
      </c>
      <c r="E4" s="7">
        <v>120</v>
      </c>
      <c r="F4" s="7">
        <v>100</v>
      </c>
      <c r="G4" s="7">
        <v>100</v>
      </c>
      <c r="H4" s="8">
        <f t="shared" ref="H4:H11" si="0">E4*F4*G4*D4/1000000</f>
        <v>6</v>
      </c>
      <c r="J4" s="47" t="s">
        <v>9</v>
      </c>
      <c r="K4" s="48">
        <v>1479</v>
      </c>
      <c r="L4" s="7">
        <v>6</v>
      </c>
      <c r="M4" s="7">
        <v>120</v>
      </c>
      <c r="N4" s="7">
        <v>100</v>
      </c>
      <c r="O4" s="7">
        <v>100</v>
      </c>
      <c r="P4" s="8">
        <f t="shared" ref="P4:P12" si="1">M4*N4*O4*L4/1000000</f>
        <v>7.2</v>
      </c>
    </row>
    <row r="5" spans="1:16" x14ac:dyDescent="0.15">
      <c r="B5" s="47"/>
      <c r="C5" s="48"/>
      <c r="D5" s="7">
        <v>1</v>
      </c>
      <c r="E5" s="7">
        <v>120</v>
      </c>
      <c r="F5" s="7">
        <v>100</v>
      </c>
      <c r="G5" s="7">
        <v>53</v>
      </c>
      <c r="H5" s="8">
        <f t="shared" si="0"/>
        <v>0.63600000000000001</v>
      </c>
      <c r="I5" s="9"/>
      <c r="J5" s="47"/>
      <c r="K5" s="48"/>
      <c r="L5" s="7">
        <v>1</v>
      </c>
      <c r="M5" s="7">
        <v>120</v>
      </c>
      <c r="N5" s="7">
        <v>100</v>
      </c>
      <c r="O5" s="7">
        <v>53</v>
      </c>
      <c r="P5" s="8">
        <f t="shared" si="1"/>
        <v>0.63600000000000001</v>
      </c>
    </row>
    <row r="6" spans="1:16" x14ac:dyDescent="0.15">
      <c r="B6" s="5" t="s">
        <v>10</v>
      </c>
      <c r="C6" s="6">
        <v>2489</v>
      </c>
      <c r="D6" s="7">
        <v>11</v>
      </c>
      <c r="E6" s="7">
        <v>120</v>
      </c>
      <c r="F6" s="7">
        <v>100</v>
      </c>
      <c r="G6" s="7">
        <v>100</v>
      </c>
      <c r="H6" s="8">
        <f t="shared" si="0"/>
        <v>13.2</v>
      </c>
      <c r="I6" s="9"/>
      <c r="J6" s="5" t="s">
        <v>7</v>
      </c>
      <c r="K6" s="6">
        <v>119.5</v>
      </c>
      <c r="L6" s="7">
        <v>1</v>
      </c>
      <c r="M6" s="7">
        <v>120</v>
      </c>
      <c r="N6" s="7">
        <v>100</v>
      </c>
      <c r="O6" s="7">
        <v>72</v>
      </c>
      <c r="P6" s="8">
        <f t="shared" si="1"/>
        <v>0.86399999999999999</v>
      </c>
    </row>
    <row r="7" spans="1:16" x14ac:dyDescent="0.15">
      <c r="B7" s="5" t="s">
        <v>11</v>
      </c>
      <c r="C7" s="6">
        <v>2724</v>
      </c>
      <c r="D7" s="7">
        <v>12</v>
      </c>
      <c r="E7" s="7">
        <v>120</v>
      </c>
      <c r="F7" s="7">
        <v>100</v>
      </c>
      <c r="G7" s="7">
        <v>100</v>
      </c>
      <c r="H7" s="8">
        <f t="shared" si="0"/>
        <v>14.4</v>
      </c>
      <c r="I7" s="9"/>
      <c r="J7" s="47" t="s">
        <v>12</v>
      </c>
      <c r="K7" s="48">
        <v>1026</v>
      </c>
      <c r="L7" s="7">
        <v>4</v>
      </c>
      <c r="M7" s="7">
        <v>120</v>
      </c>
      <c r="N7" s="7">
        <v>100</v>
      </c>
      <c r="O7" s="7">
        <v>100</v>
      </c>
      <c r="P7" s="8">
        <f t="shared" si="1"/>
        <v>4.8</v>
      </c>
    </row>
    <row r="8" spans="1:16" x14ac:dyDescent="0.15">
      <c r="B8" s="5" t="s">
        <v>13</v>
      </c>
      <c r="C8" s="6">
        <v>2263.5</v>
      </c>
      <c r="D8" s="7">
        <v>10</v>
      </c>
      <c r="E8" s="7">
        <v>120</v>
      </c>
      <c r="F8" s="7">
        <v>100</v>
      </c>
      <c r="G8" s="7">
        <v>100</v>
      </c>
      <c r="H8" s="8">
        <f t="shared" si="0"/>
        <v>12</v>
      </c>
      <c r="I8" s="9"/>
      <c r="J8" s="47"/>
      <c r="K8" s="48"/>
      <c r="L8" s="7">
        <v>1</v>
      </c>
      <c r="M8" s="7">
        <v>120</v>
      </c>
      <c r="N8" s="7">
        <v>100</v>
      </c>
      <c r="O8" s="7">
        <v>53</v>
      </c>
      <c r="P8" s="8">
        <f t="shared" si="1"/>
        <v>0.63600000000000001</v>
      </c>
    </row>
    <row r="9" spans="1:16" x14ac:dyDescent="0.15">
      <c r="B9" s="5" t="s">
        <v>12</v>
      </c>
      <c r="C9" s="6">
        <v>1134</v>
      </c>
      <c r="D9" s="7">
        <v>5</v>
      </c>
      <c r="E9" s="7">
        <v>120</v>
      </c>
      <c r="F9" s="7">
        <v>100</v>
      </c>
      <c r="G9" s="7">
        <v>100</v>
      </c>
      <c r="H9" s="8">
        <f t="shared" si="0"/>
        <v>6</v>
      </c>
      <c r="I9" s="9"/>
      <c r="J9" s="47" t="s">
        <v>14</v>
      </c>
      <c r="K9" s="48">
        <v>1937</v>
      </c>
      <c r="L9" s="7">
        <v>8</v>
      </c>
      <c r="M9" s="7">
        <v>120</v>
      </c>
      <c r="N9" s="7">
        <v>100</v>
      </c>
      <c r="O9" s="7">
        <v>100</v>
      </c>
      <c r="P9" s="8">
        <f t="shared" si="1"/>
        <v>9.6</v>
      </c>
    </row>
    <row r="10" spans="1:16" x14ac:dyDescent="0.15">
      <c r="B10" s="5" t="s">
        <v>7</v>
      </c>
      <c r="C10" s="6">
        <v>225.5</v>
      </c>
      <c r="D10" s="7">
        <v>1</v>
      </c>
      <c r="E10" s="7">
        <v>120</v>
      </c>
      <c r="F10" s="7">
        <v>100</v>
      </c>
      <c r="G10" s="7">
        <v>100</v>
      </c>
      <c r="H10" s="8">
        <f t="shared" si="0"/>
        <v>1.2</v>
      </c>
      <c r="I10" s="9"/>
      <c r="J10" s="47"/>
      <c r="K10" s="48"/>
      <c r="L10" s="7">
        <v>1</v>
      </c>
      <c r="M10" s="7">
        <v>120</v>
      </c>
      <c r="N10" s="7">
        <v>100</v>
      </c>
      <c r="O10" s="7">
        <v>44</v>
      </c>
      <c r="P10" s="8">
        <f t="shared" si="1"/>
        <v>0.52800000000000002</v>
      </c>
    </row>
    <row r="11" spans="1:16" x14ac:dyDescent="0.15">
      <c r="B11" s="5" t="s">
        <v>15</v>
      </c>
      <c r="C11" s="6">
        <v>454.5</v>
      </c>
      <c r="D11" s="7">
        <v>2</v>
      </c>
      <c r="E11" s="7">
        <v>120</v>
      </c>
      <c r="F11" s="7">
        <v>100</v>
      </c>
      <c r="G11" s="7">
        <v>100</v>
      </c>
      <c r="H11" s="8">
        <f t="shared" si="0"/>
        <v>2.4</v>
      </c>
      <c r="I11" s="9"/>
      <c r="J11" s="5" t="s">
        <v>14</v>
      </c>
      <c r="K11" s="6">
        <v>2050</v>
      </c>
      <c r="L11" s="7">
        <v>9</v>
      </c>
      <c r="M11" s="7">
        <v>120</v>
      </c>
      <c r="N11" s="7">
        <v>100</v>
      </c>
      <c r="O11" s="7">
        <v>100</v>
      </c>
      <c r="P11" s="8">
        <f t="shared" si="1"/>
        <v>10.8</v>
      </c>
    </row>
    <row r="12" spans="1:16" x14ac:dyDescent="0.15">
      <c r="B12" s="5" t="s">
        <v>7</v>
      </c>
      <c r="C12" s="6">
        <v>121</v>
      </c>
      <c r="D12" s="7">
        <v>1</v>
      </c>
      <c r="E12" s="7">
        <v>120</v>
      </c>
      <c r="F12" s="7">
        <v>100</v>
      </c>
      <c r="G12" s="7">
        <v>72</v>
      </c>
      <c r="H12" s="8">
        <f>E12*F12*G12*D12/1000000</f>
        <v>0.86399999999999999</v>
      </c>
      <c r="I12" s="9"/>
      <c r="J12" s="5" t="s">
        <v>16</v>
      </c>
      <c r="K12" s="6">
        <v>1817.5</v>
      </c>
      <c r="L12" s="7">
        <v>8</v>
      </c>
      <c r="M12" s="7">
        <v>120</v>
      </c>
      <c r="N12" s="7">
        <v>100</v>
      </c>
      <c r="O12" s="7">
        <v>100</v>
      </c>
      <c r="P12" s="8">
        <f t="shared" si="1"/>
        <v>9.6</v>
      </c>
    </row>
    <row r="13" spans="1:16" x14ac:dyDescent="0.15">
      <c r="B13" s="5" t="s">
        <v>12</v>
      </c>
      <c r="C13" s="6">
        <v>1125</v>
      </c>
      <c r="D13" s="7">
        <v>5</v>
      </c>
      <c r="E13" s="7">
        <v>120</v>
      </c>
      <c r="F13" s="7">
        <v>100</v>
      </c>
      <c r="G13" s="7">
        <v>99</v>
      </c>
      <c r="H13" s="8">
        <f t="shared" ref="H13:H17" si="2">E13*F13*G13*D13/1000000</f>
        <v>5.94</v>
      </c>
      <c r="I13" s="9"/>
      <c r="J13" s="5" t="s">
        <v>17</v>
      </c>
      <c r="K13" s="6">
        <v>1585.5</v>
      </c>
      <c r="L13" s="7">
        <v>7</v>
      </c>
      <c r="M13" s="7">
        <v>120</v>
      </c>
      <c r="N13" s="7">
        <v>100</v>
      </c>
      <c r="O13" s="7">
        <v>100</v>
      </c>
      <c r="P13" s="8">
        <f>M13*N13*O13*L13/1000000</f>
        <v>8.4</v>
      </c>
    </row>
    <row r="14" spans="1:16" x14ac:dyDescent="0.15">
      <c r="B14" s="47" t="s">
        <v>10</v>
      </c>
      <c r="C14" s="48">
        <v>2389</v>
      </c>
      <c r="D14" s="7">
        <v>10</v>
      </c>
      <c r="E14" s="7">
        <v>120</v>
      </c>
      <c r="F14" s="7">
        <v>100</v>
      </c>
      <c r="G14" s="7">
        <v>99</v>
      </c>
      <c r="H14" s="8">
        <f t="shared" si="2"/>
        <v>11.88</v>
      </c>
      <c r="J14" s="5" t="s">
        <v>12</v>
      </c>
      <c r="K14" s="6">
        <v>1135.5</v>
      </c>
      <c r="L14" s="7">
        <v>5</v>
      </c>
      <c r="M14" s="7">
        <v>120</v>
      </c>
      <c r="N14" s="7">
        <v>100</v>
      </c>
      <c r="O14" s="7">
        <v>99</v>
      </c>
      <c r="P14" s="8">
        <f t="shared" ref="P14:P28" si="3">M14*N14*O14*L14/1000000</f>
        <v>5.94</v>
      </c>
    </row>
    <row r="15" spans="1:16" x14ac:dyDescent="0.15">
      <c r="B15" s="47"/>
      <c r="C15" s="48"/>
      <c r="D15" s="7">
        <v>1</v>
      </c>
      <c r="E15" s="7">
        <v>120</v>
      </c>
      <c r="F15" s="7">
        <v>100</v>
      </c>
      <c r="G15" s="7">
        <v>40</v>
      </c>
      <c r="H15" s="8">
        <f t="shared" si="2"/>
        <v>0.48</v>
      </c>
      <c r="I15" s="9"/>
      <c r="J15" s="47" t="s">
        <v>18</v>
      </c>
      <c r="K15" s="48">
        <v>573.5</v>
      </c>
      <c r="L15" s="7">
        <v>2</v>
      </c>
      <c r="M15" s="7">
        <v>120</v>
      </c>
      <c r="N15" s="7">
        <v>100</v>
      </c>
      <c r="O15" s="7">
        <v>100</v>
      </c>
      <c r="P15" s="8">
        <f t="shared" si="3"/>
        <v>2.4</v>
      </c>
    </row>
    <row r="16" spans="1:16" x14ac:dyDescent="0.15">
      <c r="B16" s="47" t="s">
        <v>10</v>
      </c>
      <c r="C16" s="48">
        <v>2493</v>
      </c>
      <c r="D16" s="7">
        <v>10</v>
      </c>
      <c r="E16" s="7">
        <v>120</v>
      </c>
      <c r="F16" s="7">
        <v>100</v>
      </c>
      <c r="G16" s="7">
        <v>100</v>
      </c>
      <c r="H16" s="8">
        <f t="shared" si="2"/>
        <v>12</v>
      </c>
      <c r="J16" s="47"/>
      <c r="K16" s="48"/>
      <c r="L16" s="7">
        <v>1</v>
      </c>
      <c r="M16" s="7">
        <v>120</v>
      </c>
      <c r="N16" s="7">
        <v>100</v>
      </c>
      <c r="O16" s="7">
        <v>70</v>
      </c>
      <c r="P16" s="8">
        <f t="shared" si="3"/>
        <v>0.84</v>
      </c>
    </row>
    <row r="17" spans="2:16" x14ac:dyDescent="0.15">
      <c r="B17" s="47"/>
      <c r="C17" s="48"/>
      <c r="D17" s="7">
        <v>1</v>
      </c>
      <c r="E17" s="7">
        <v>120</v>
      </c>
      <c r="F17" s="7">
        <v>100</v>
      </c>
      <c r="G17" s="7">
        <v>101</v>
      </c>
      <c r="H17" s="8">
        <f t="shared" si="2"/>
        <v>1.212</v>
      </c>
      <c r="I17" s="9"/>
      <c r="J17" s="5" t="s">
        <v>8</v>
      </c>
      <c r="K17" s="6">
        <v>1363</v>
      </c>
      <c r="L17" s="7">
        <v>6</v>
      </c>
      <c r="M17" s="7">
        <v>120</v>
      </c>
      <c r="N17" s="7">
        <v>100</v>
      </c>
      <c r="O17" s="7">
        <v>100</v>
      </c>
      <c r="P17" s="8">
        <f t="shared" si="3"/>
        <v>7.2</v>
      </c>
    </row>
    <row r="18" spans="2:16" x14ac:dyDescent="0.15">
      <c r="B18" s="5" t="s">
        <v>17</v>
      </c>
      <c r="C18" s="6">
        <v>1598</v>
      </c>
      <c r="D18" s="7">
        <v>7</v>
      </c>
      <c r="E18" s="7">
        <v>120</v>
      </c>
      <c r="F18" s="7">
        <v>100</v>
      </c>
      <c r="G18" s="7">
        <v>100</v>
      </c>
      <c r="H18" s="8">
        <f>E18*F18*G18*D18/1000000</f>
        <v>8.4</v>
      </c>
      <c r="I18" s="9"/>
      <c r="J18" s="5" t="s">
        <v>19</v>
      </c>
      <c r="K18" s="6">
        <v>910.5</v>
      </c>
      <c r="L18" s="7">
        <v>4</v>
      </c>
      <c r="M18" s="7">
        <v>120</v>
      </c>
      <c r="N18" s="7">
        <v>100</v>
      </c>
      <c r="O18" s="7">
        <v>99</v>
      </c>
      <c r="P18" s="8">
        <f t="shared" si="3"/>
        <v>4.7519999999999998</v>
      </c>
    </row>
    <row r="19" spans="2:16" x14ac:dyDescent="0.15">
      <c r="B19" s="5" t="s">
        <v>20</v>
      </c>
      <c r="C19" s="6">
        <v>2049.5</v>
      </c>
      <c r="D19" s="7">
        <v>9</v>
      </c>
      <c r="E19" s="7">
        <v>120</v>
      </c>
      <c r="F19" s="7">
        <v>100</v>
      </c>
      <c r="G19" s="7">
        <v>99</v>
      </c>
      <c r="H19" s="8">
        <f>E19*F19*G19*D19/1000000</f>
        <v>10.692</v>
      </c>
      <c r="I19" s="9"/>
      <c r="J19" s="5" t="s">
        <v>15</v>
      </c>
      <c r="K19" s="6">
        <v>458</v>
      </c>
      <c r="L19" s="7">
        <v>2</v>
      </c>
      <c r="M19" s="7">
        <v>120</v>
      </c>
      <c r="N19" s="7">
        <v>100</v>
      </c>
      <c r="O19" s="7">
        <v>99</v>
      </c>
      <c r="P19" s="8">
        <f t="shared" si="3"/>
        <v>2.3759999999999999</v>
      </c>
    </row>
    <row r="20" spans="2:16" x14ac:dyDescent="0.15">
      <c r="B20" s="49" t="s">
        <v>20</v>
      </c>
      <c r="C20" s="51">
        <v>1945</v>
      </c>
      <c r="D20" s="7">
        <v>8</v>
      </c>
      <c r="E20" s="7">
        <v>120</v>
      </c>
      <c r="F20" s="7">
        <v>100</v>
      </c>
      <c r="G20" s="7">
        <v>99</v>
      </c>
      <c r="H20" s="8">
        <f>E20*F20*G20*D20/1000000</f>
        <v>9.5039999999999996</v>
      </c>
      <c r="I20" s="9"/>
      <c r="J20" s="47" t="s">
        <v>18</v>
      </c>
      <c r="K20" s="48">
        <v>574.5</v>
      </c>
      <c r="L20" s="7">
        <v>2</v>
      </c>
      <c r="M20" s="7">
        <v>120</v>
      </c>
      <c r="N20" s="7">
        <v>100</v>
      </c>
      <c r="O20" s="7">
        <v>99</v>
      </c>
      <c r="P20" s="8">
        <f t="shared" si="3"/>
        <v>2.3759999999999999</v>
      </c>
    </row>
    <row r="21" spans="2:16" x14ac:dyDescent="0.15">
      <c r="B21" s="50"/>
      <c r="C21" s="52"/>
      <c r="D21" s="7">
        <v>1</v>
      </c>
      <c r="E21" s="7">
        <v>120</v>
      </c>
      <c r="F21" s="7">
        <v>100</v>
      </c>
      <c r="G21" s="7">
        <v>41</v>
      </c>
      <c r="H21" s="8">
        <f>E21*F21*G21*D21/1000000</f>
        <v>0.49199999999999999</v>
      </c>
      <c r="I21" s="9"/>
      <c r="J21" s="47"/>
      <c r="K21" s="48"/>
      <c r="L21" s="7">
        <v>1</v>
      </c>
      <c r="M21" s="7">
        <v>120</v>
      </c>
      <c r="N21" s="7">
        <v>100</v>
      </c>
      <c r="O21" s="7">
        <v>70</v>
      </c>
      <c r="P21" s="8">
        <f t="shared" si="3"/>
        <v>0.84</v>
      </c>
    </row>
    <row r="22" spans="2:16" x14ac:dyDescent="0.15">
      <c r="B22" s="5" t="s">
        <v>20</v>
      </c>
      <c r="C22" s="6">
        <v>2054</v>
      </c>
      <c r="D22" s="7">
        <v>9</v>
      </c>
      <c r="E22" s="7">
        <v>120</v>
      </c>
      <c r="F22" s="7">
        <v>100</v>
      </c>
      <c r="G22" s="7">
        <v>99</v>
      </c>
      <c r="H22" s="8">
        <f>E22*F22*G22*D22/1000000</f>
        <v>10.692</v>
      </c>
      <c r="I22" s="9"/>
      <c r="J22" s="5" t="s">
        <v>18</v>
      </c>
      <c r="K22" s="6">
        <v>682.5</v>
      </c>
      <c r="L22" s="7">
        <v>3</v>
      </c>
      <c r="M22" s="7">
        <v>120</v>
      </c>
      <c r="N22" s="7">
        <v>100</v>
      </c>
      <c r="O22" s="7">
        <v>99</v>
      </c>
      <c r="P22" s="8">
        <f t="shared" si="3"/>
        <v>3.5640000000000001</v>
      </c>
    </row>
    <row r="23" spans="2:16" x14ac:dyDescent="0.15">
      <c r="B23" s="5" t="s">
        <v>10</v>
      </c>
      <c r="C23" s="6">
        <v>2503.1</v>
      </c>
      <c r="D23" s="7">
        <v>11</v>
      </c>
      <c r="E23" s="7">
        <v>120</v>
      </c>
      <c r="F23" s="7">
        <v>100</v>
      </c>
      <c r="G23" s="7">
        <v>99</v>
      </c>
      <c r="H23" s="8">
        <f t="shared" ref="H23:H33" si="4">E23*F23*G23*D23/1000000</f>
        <v>13.068</v>
      </c>
      <c r="I23" s="9"/>
      <c r="J23" s="47" t="s">
        <v>18</v>
      </c>
      <c r="K23" s="48">
        <v>576.5</v>
      </c>
      <c r="L23" s="7">
        <v>2</v>
      </c>
      <c r="M23" s="7">
        <v>120</v>
      </c>
      <c r="N23" s="7">
        <v>100</v>
      </c>
      <c r="O23" s="7">
        <v>100</v>
      </c>
      <c r="P23" s="8">
        <f t="shared" si="3"/>
        <v>2.4</v>
      </c>
    </row>
    <row r="24" spans="2:16" x14ac:dyDescent="0.15">
      <c r="B24" s="47" t="s">
        <v>10</v>
      </c>
      <c r="C24" s="48">
        <v>2504.5</v>
      </c>
      <c r="D24" s="7">
        <v>10</v>
      </c>
      <c r="E24" s="7">
        <v>120</v>
      </c>
      <c r="F24" s="7">
        <v>100</v>
      </c>
      <c r="G24" s="7">
        <v>99</v>
      </c>
      <c r="H24" s="8">
        <f t="shared" si="4"/>
        <v>11.88</v>
      </c>
      <c r="J24" s="47"/>
      <c r="K24" s="48"/>
      <c r="L24" s="7">
        <v>1</v>
      </c>
      <c r="M24" s="7">
        <v>120</v>
      </c>
      <c r="N24" s="7">
        <v>100</v>
      </c>
      <c r="O24" s="7">
        <v>70</v>
      </c>
      <c r="P24" s="8">
        <f t="shared" si="3"/>
        <v>0.84</v>
      </c>
    </row>
    <row r="25" spans="2:16" x14ac:dyDescent="0.15">
      <c r="B25" s="47"/>
      <c r="C25" s="48"/>
      <c r="D25" s="7">
        <v>1</v>
      </c>
      <c r="E25" s="7">
        <v>120</v>
      </c>
      <c r="F25" s="7">
        <v>100</v>
      </c>
      <c r="G25" s="7">
        <v>98</v>
      </c>
      <c r="H25" s="8">
        <f t="shared" si="4"/>
        <v>1.1759999999999999</v>
      </c>
      <c r="I25" s="9"/>
      <c r="J25" s="47" t="s">
        <v>12</v>
      </c>
      <c r="K25" s="48">
        <v>1033.5</v>
      </c>
      <c r="L25" s="7">
        <v>4</v>
      </c>
      <c r="M25" s="7">
        <v>120</v>
      </c>
      <c r="N25" s="7">
        <v>100</v>
      </c>
      <c r="O25" s="7">
        <v>99</v>
      </c>
      <c r="P25" s="8">
        <f t="shared" si="3"/>
        <v>4.7519999999999998</v>
      </c>
    </row>
    <row r="26" spans="2:16" x14ac:dyDescent="0.15">
      <c r="B26" s="47" t="s">
        <v>18</v>
      </c>
      <c r="C26" s="48">
        <v>686</v>
      </c>
      <c r="D26" s="7">
        <v>2</v>
      </c>
      <c r="E26" s="7">
        <v>120</v>
      </c>
      <c r="F26" s="7">
        <v>100</v>
      </c>
      <c r="G26" s="7">
        <v>99</v>
      </c>
      <c r="H26" s="8">
        <f t="shared" si="4"/>
        <v>2.3759999999999999</v>
      </c>
      <c r="J26" s="47"/>
      <c r="K26" s="48"/>
      <c r="L26" s="7">
        <v>1</v>
      </c>
      <c r="M26" s="7">
        <v>120</v>
      </c>
      <c r="N26" s="7">
        <v>100</v>
      </c>
      <c r="O26" s="7">
        <v>70</v>
      </c>
      <c r="P26" s="8">
        <f t="shared" si="3"/>
        <v>0.84</v>
      </c>
    </row>
    <row r="27" spans="2:16" x14ac:dyDescent="0.15">
      <c r="B27" s="47"/>
      <c r="C27" s="48"/>
      <c r="D27" s="7">
        <v>1</v>
      </c>
      <c r="E27" s="7">
        <v>120</v>
      </c>
      <c r="F27" s="7">
        <v>100</v>
      </c>
      <c r="G27" s="7">
        <v>98</v>
      </c>
      <c r="H27" s="8">
        <f t="shared" si="4"/>
        <v>1.1759999999999999</v>
      </c>
      <c r="I27" s="9"/>
      <c r="J27" s="5" t="s">
        <v>19</v>
      </c>
      <c r="K27" s="6">
        <v>915.5</v>
      </c>
      <c r="L27" s="7">
        <v>4</v>
      </c>
      <c r="M27" s="7">
        <v>120</v>
      </c>
      <c r="N27" s="7">
        <v>100</v>
      </c>
      <c r="O27" s="7">
        <v>100</v>
      </c>
      <c r="P27" s="8">
        <f t="shared" si="3"/>
        <v>4.8</v>
      </c>
    </row>
    <row r="28" spans="2:16" x14ac:dyDescent="0.15">
      <c r="B28" s="47" t="s">
        <v>8</v>
      </c>
      <c r="C28" s="48">
        <v>1259.5</v>
      </c>
      <c r="D28" s="7">
        <v>5</v>
      </c>
      <c r="E28" s="7">
        <v>120</v>
      </c>
      <c r="F28" s="7">
        <v>100</v>
      </c>
      <c r="G28" s="7">
        <v>99</v>
      </c>
      <c r="H28" s="8">
        <f t="shared" si="4"/>
        <v>5.94</v>
      </c>
      <c r="J28" s="5" t="s">
        <v>11</v>
      </c>
      <c r="K28" s="6">
        <v>2739</v>
      </c>
      <c r="L28" s="7">
        <v>12</v>
      </c>
      <c r="M28" s="7">
        <v>120</v>
      </c>
      <c r="N28" s="7">
        <v>100</v>
      </c>
      <c r="O28" s="7">
        <v>99</v>
      </c>
      <c r="P28" s="8">
        <f t="shared" si="3"/>
        <v>14.256</v>
      </c>
    </row>
    <row r="29" spans="2:16" x14ac:dyDescent="0.15">
      <c r="B29" s="47"/>
      <c r="C29" s="48"/>
      <c r="D29" s="7">
        <v>1</v>
      </c>
      <c r="E29" s="7">
        <v>120</v>
      </c>
      <c r="F29" s="7">
        <v>100</v>
      </c>
      <c r="G29" s="7">
        <v>50</v>
      </c>
      <c r="H29" s="8">
        <f t="shared" si="4"/>
        <v>0.6</v>
      </c>
      <c r="I29" s="9"/>
      <c r="J29" s="5" t="s">
        <v>17</v>
      </c>
      <c r="K29" s="6">
        <v>1596.5</v>
      </c>
      <c r="L29" s="7">
        <v>7</v>
      </c>
      <c r="M29" s="7">
        <v>120</v>
      </c>
      <c r="N29" s="7">
        <v>100</v>
      </c>
      <c r="O29" s="7">
        <v>100</v>
      </c>
      <c r="P29" s="8">
        <f>M29*N29*O29*L29/1000000</f>
        <v>8.4</v>
      </c>
    </row>
    <row r="30" spans="2:16" x14ac:dyDescent="0.15">
      <c r="B30" s="47" t="s">
        <v>19</v>
      </c>
      <c r="C30" s="48">
        <v>806</v>
      </c>
      <c r="D30" s="7">
        <v>3</v>
      </c>
      <c r="E30" s="7">
        <v>120</v>
      </c>
      <c r="F30" s="7">
        <v>100</v>
      </c>
      <c r="G30" s="7">
        <v>100</v>
      </c>
      <c r="H30" s="8">
        <f t="shared" si="4"/>
        <v>3.6</v>
      </c>
      <c r="J30" s="47" t="s">
        <v>8</v>
      </c>
      <c r="K30" s="48">
        <v>1262</v>
      </c>
      <c r="L30" s="7">
        <v>5</v>
      </c>
      <c r="M30" s="7">
        <v>120</v>
      </c>
      <c r="N30" s="7">
        <v>100</v>
      </c>
      <c r="O30" s="7">
        <v>100</v>
      </c>
      <c r="P30" s="8">
        <f t="shared" ref="P30:P32" si="5">M30*N30*O30*L30/1000000</f>
        <v>6</v>
      </c>
    </row>
    <row r="31" spans="2:16" x14ac:dyDescent="0.15">
      <c r="B31" s="47"/>
      <c r="C31" s="48"/>
      <c r="D31" s="7">
        <v>1</v>
      </c>
      <c r="E31" s="7">
        <v>120</v>
      </c>
      <c r="F31" s="7">
        <v>100</v>
      </c>
      <c r="G31" s="7">
        <v>70</v>
      </c>
      <c r="H31" s="8">
        <f t="shared" si="4"/>
        <v>0.84</v>
      </c>
      <c r="I31" s="9"/>
      <c r="J31" s="47"/>
      <c r="K31" s="48"/>
      <c r="L31" s="7">
        <v>1</v>
      </c>
      <c r="M31" s="7">
        <v>120</v>
      </c>
      <c r="N31" s="7">
        <v>100</v>
      </c>
      <c r="O31" s="7">
        <v>52</v>
      </c>
      <c r="P31" s="8">
        <f t="shared" si="5"/>
        <v>0.624</v>
      </c>
    </row>
    <row r="32" spans="2:16" x14ac:dyDescent="0.15">
      <c r="B32" s="47" t="s">
        <v>8</v>
      </c>
      <c r="C32" s="48">
        <v>1261.5</v>
      </c>
      <c r="D32" s="7">
        <v>5</v>
      </c>
      <c r="E32" s="7">
        <v>120</v>
      </c>
      <c r="F32" s="7">
        <v>100</v>
      </c>
      <c r="G32" s="7">
        <v>99</v>
      </c>
      <c r="H32" s="8">
        <f t="shared" si="4"/>
        <v>5.94</v>
      </c>
      <c r="J32" s="5" t="s">
        <v>12</v>
      </c>
      <c r="K32" s="6">
        <v>1136.5</v>
      </c>
      <c r="L32" s="7">
        <v>5</v>
      </c>
      <c r="M32" s="7">
        <v>120</v>
      </c>
      <c r="N32" s="7">
        <v>100</v>
      </c>
      <c r="O32" s="7">
        <v>100</v>
      </c>
      <c r="P32" s="8">
        <f t="shared" si="5"/>
        <v>6</v>
      </c>
    </row>
    <row r="33" spans="2:16" x14ac:dyDescent="0.15">
      <c r="B33" s="47"/>
      <c r="C33" s="48"/>
      <c r="D33" s="7">
        <v>1</v>
      </c>
      <c r="E33" s="7">
        <v>120</v>
      </c>
      <c r="F33" s="7">
        <v>100</v>
      </c>
      <c r="G33" s="7">
        <v>50</v>
      </c>
      <c r="H33" s="8">
        <f t="shared" si="4"/>
        <v>0.6</v>
      </c>
      <c r="I33" s="9"/>
      <c r="J33" s="49" t="s">
        <v>20</v>
      </c>
      <c r="K33" s="51">
        <v>1942</v>
      </c>
      <c r="L33" s="7">
        <v>8</v>
      </c>
      <c r="M33" s="7">
        <v>120</v>
      </c>
      <c r="N33" s="7">
        <v>100</v>
      </c>
      <c r="O33" s="7">
        <v>99</v>
      </c>
      <c r="P33" s="8">
        <f>M33*N33*O33*L33/1000000</f>
        <v>9.5039999999999996</v>
      </c>
    </row>
    <row r="34" spans="2:16" x14ac:dyDescent="0.15">
      <c r="B34" s="5" t="s">
        <v>20</v>
      </c>
      <c r="C34" s="6">
        <v>2045</v>
      </c>
      <c r="D34" s="7">
        <v>9</v>
      </c>
      <c r="E34" s="7">
        <v>120</v>
      </c>
      <c r="F34" s="7">
        <v>100</v>
      </c>
      <c r="G34" s="7">
        <v>100</v>
      </c>
      <c r="H34" s="8">
        <f>E34*F34*G34*D34/1000000</f>
        <v>10.8</v>
      </c>
      <c r="I34" s="9"/>
      <c r="J34" s="50"/>
      <c r="K34" s="52"/>
      <c r="L34" s="7">
        <v>1</v>
      </c>
      <c r="M34" s="7">
        <v>120</v>
      </c>
      <c r="N34" s="7">
        <v>100</v>
      </c>
      <c r="O34" s="7">
        <v>40</v>
      </c>
      <c r="P34" s="8">
        <f>M34*N34*O34*L34/1000000</f>
        <v>0.48</v>
      </c>
    </row>
    <row r="35" spans="2:16" x14ac:dyDescent="0.15">
      <c r="B35" s="47" t="s">
        <v>19</v>
      </c>
      <c r="C35" s="48">
        <v>801</v>
      </c>
      <c r="D35" s="7">
        <v>3</v>
      </c>
      <c r="E35" s="7">
        <v>120</v>
      </c>
      <c r="F35" s="7">
        <v>100</v>
      </c>
      <c r="G35" s="7">
        <v>100</v>
      </c>
      <c r="H35" s="8">
        <f t="shared" ref="H35:H47" si="6">E35*F35*G35*D35/1000000</f>
        <v>3.6</v>
      </c>
      <c r="J35" s="5" t="s">
        <v>7</v>
      </c>
      <c r="K35" s="6">
        <v>229.5</v>
      </c>
      <c r="L35" s="7">
        <v>1</v>
      </c>
      <c r="M35" s="7">
        <v>120</v>
      </c>
      <c r="N35" s="7">
        <v>100</v>
      </c>
      <c r="O35" s="7">
        <v>100</v>
      </c>
      <c r="P35" s="8">
        <f>M35*N35*O35*L35/1000000</f>
        <v>1.2</v>
      </c>
    </row>
    <row r="36" spans="2:16" x14ac:dyDescent="0.15">
      <c r="B36" s="47"/>
      <c r="C36" s="48"/>
      <c r="D36" s="7">
        <v>1</v>
      </c>
      <c r="E36" s="7">
        <v>120</v>
      </c>
      <c r="F36" s="7">
        <v>100</v>
      </c>
      <c r="G36" s="7">
        <v>72</v>
      </c>
      <c r="H36" s="8">
        <f t="shared" si="6"/>
        <v>0.86399999999999999</v>
      </c>
      <c r="I36" s="9"/>
      <c r="J36" s="5" t="s">
        <v>16</v>
      </c>
      <c r="K36" s="6">
        <v>1827</v>
      </c>
      <c r="L36" s="7">
        <v>8</v>
      </c>
      <c r="M36" s="7">
        <v>120</v>
      </c>
      <c r="N36" s="7">
        <v>100</v>
      </c>
      <c r="O36" s="7">
        <v>100</v>
      </c>
      <c r="P36" s="8">
        <f t="shared" ref="P36:P40" si="7">M36*N36*O36*L36/1000000</f>
        <v>9.6</v>
      </c>
    </row>
    <row r="37" spans="2:16" x14ac:dyDescent="0.15">
      <c r="B37" s="47" t="s">
        <v>12</v>
      </c>
      <c r="C37" s="48">
        <v>1027</v>
      </c>
      <c r="D37" s="7">
        <v>4</v>
      </c>
      <c r="E37" s="7">
        <v>120</v>
      </c>
      <c r="F37" s="7">
        <v>100</v>
      </c>
      <c r="G37" s="7">
        <v>100</v>
      </c>
      <c r="H37" s="8">
        <f t="shared" si="6"/>
        <v>4.8</v>
      </c>
      <c r="J37" s="5" t="s">
        <v>8</v>
      </c>
      <c r="K37" s="6">
        <v>1367</v>
      </c>
      <c r="L37" s="7">
        <v>6</v>
      </c>
      <c r="M37" s="7">
        <v>120</v>
      </c>
      <c r="N37" s="7">
        <v>100</v>
      </c>
      <c r="O37" s="7">
        <v>100</v>
      </c>
      <c r="P37" s="8">
        <f t="shared" si="7"/>
        <v>7.2</v>
      </c>
    </row>
    <row r="38" spans="2:16" x14ac:dyDescent="0.15">
      <c r="B38" s="47"/>
      <c r="C38" s="48"/>
      <c r="D38" s="7">
        <v>1</v>
      </c>
      <c r="E38" s="7">
        <v>120</v>
      </c>
      <c r="F38" s="7">
        <v>100</v>
      </c>
      <c r="G38" s="7">
        <v>70</v>
      </c>
      <c r="H38" s="8">
        <f t="shared" si="6"/>
        <v>0.84</v>
      </c>
      <c r="I38" s="9"/>
      <c r="J38" s="5" t="s">
        <v>18</v>
      </c>
      <c r="K38" s="6">
        <v>680.5</v>
      </c>
      <c r="L38" s="7">
        <v>3</v>
      </c>
      <c r="M38" s="7">
        <v>120</v>
      </c>
      <c r="N38" s="7">
        <v>100</v>
      </c>
      <c r="O38" s="7">
        <v>100</v>
      </c>
      <c r="P38" s="8">
        <f t="shared" si="7"/>
        <v>3.6</v>
      </c>
    </row>
    <row r="39" spans="2:16" x14ac:dyDescent="0.15">
      <c r="B39" s="5" t="s">
        <v>8</v>
      </c>
      <c r="C39" s="6">
        <v>1367</v>
      </c>
      <c r="D39" s="7">
        <v>6</v>
      </c>
      <c r="E39" s="7">
        <v>120</v>
      </c>
      <c r="F39" s="7">
        <v>100</v>
      </c>
      <c r="G39" s="7">
        <v>100</v>
      </c>
      <c r="H39" s="8">
        <f t="shared" si="6"/>
        <v>7.2</v>
      </c>
      <c r="I39" s="9"/>
      <c r="J39" s="47" t="s">
        <v>18</v>
      </c>
      <c r="K39" s="48">
        <v>577</v>
      </c>
      <c r="L39" s="7">
        <v>2</v>
      </c>
      <c r="M39" s="7">
        <v>120</v>
      </c>
      <c r="N39" s="7">
        <v>100</v>
      </c>
      <c r="O39" s="7">
        <v>99</v>
      </c>
      <c r="P39" s="8">
        <f t="shared" si="7"/>
        <v>2.3759999999999999</v>
      </c>
    </row>
    <row r="40" spans="2:16" x14ac:dyDescent="0.15">
      <c r="B40" s="5" t="s">
        <v>11</v>
      </c>
      <c r="C40" s="6">
        <v>2737.62</v>
      </c>
      <c r="D40" s="7">
        <v>12</v>
      </c>
      <c r="E40" s="7">
        <v>120</v>
      </c>
      <c r="F40" s="7">
        <v>100</v>
      </c>
      <c r="G40" s="7">
        <v>100</v>
      </c>
      <c r="H40" s="8">
        <f t="shared" si="6"/>
        <v>14.4</v>
      </c>
      <c r="I40" s="9"/>
      <c r="J40" s="47"/>
      <c r="K40" s="48"/>
      <c r="L40" s="7">
        <v>1</v>
      </c>
      <c r="M40" s="7">
        <v>120</v>
      </c>
      <c r="N40" s="7">
        <v>100</v>
      </c>
      <c r="O40" s="7">
        <v>70</v>
      </c>
      <c r="P40" s="8">
        <f t="shared" si="7"/>
        <v>0.84</v>
      </c>
    </row>
    <row r="41" spans="2:16" x14ac:dyDescent="0.15">
      <c r="B41" s="47" t="s">
        <v>19</v>
      </c>
      <c r="C41" s="48">
        <v>808</v>
      </c>
      <c r="D41" s="7">
        <v>3</v>
      </c>
      <c r="E41" s="7">
        <v>120</v>
      </c>
      <c r="F41" s="7">
        <v>100</v>
      </c>
      <c r="G41" s="7">
        <v>100</v>
      </c>
      <c r="H41" s="8">
        <f t="shared" si="6"/>
        <v>3.6</v>
      </c>
      <c r="J41" s="5" t="s">
        <v>7</v>
      </c>
      <c r="K41" s="6">
        <v>120.5</v>
      </c>
      <c r="L41" s="7">
        <v>1</v>
      </c>
      <c r="M41" s="7">
        <v>120</v>
      </c>
      <c r="N41" s="7">
        <v>100</v>
      </c>
      <c r="O41" s="7">
        <v>70</v>
      </c>
      <c r="P41" s="8">
        <f>M41*N41*O41*L41/1000000</f>
        <v>0.84</v>
      </c>
    </row>
    <row r="42" spans="2:16" x14ac:dyDescent="0.15">
      <c r="B42" s="47"/>
      <c r="C42" s="48"/>
      <c r="D42" s="7">
        <v>1</v>
      </c>
      <c r="E42" s="7">
        <v>120</v>
      </c>
      <c r="F42" s="7">
        <v>100</v>
      </c>
      <c r="G42" s="7">
        <v>72</v>
      </c>
      <c r="H42" s="8">
        <f t="shared" si="6"/>
        <v>0.86399999999999999</v>
      </c>
      <c r="I42" s="9"/>
      <c r="J42" s="14">
        <f>13400+300+300</f>
        <v>14000</v>
      </c>
      <c r="K42" s="10">
        <f>SUM(K3:K41)</f>
        <v>31944</v>
      </c>
      <c r="L42" s="10">
        <f>SUM(L3:L41)</f>
        <v>146</v>
      </c>
      <c r="M42" s="10"/>
      <c r="N42" s="10"/>
      <c r="O42" s="10"/>
      <c r="P42" s="16">
        <f>SUM(P3:P41)</f>
        <v>169.10399999999996</v>
      </c>
    </row>
    <row r="43" spans="2:16" x14ac:dyDescent="0.15">
      <c r="B43" s="5" t="s">
        <v>15</v>
      </c>
      <c r="C43" s="6">
        <v>453</v>
      </c>
      <c r="D43" s="7">
        <v>2</v>
      </c>
      <c r="E43" s="7">
        <v>120</v>
      </c>
      <c r="F43" s="7">
        <v>100</v>
      </c>
      <c r="G43" s="7">
        <v>100</v>
      </c>
      <c r="H43" s="8">
        <f t="shared" si="6"/>
        <v>2.4</v>
      </c>
      <c r="I43" s="9"/>
      <c r="J43" s="9"/>
      <c r="K43" s="9"/>
    </row>
    <row r="44" spans="2:16" x14ac:dyDescent="0.15">
      <c r="B44" s="5" t="s">
        <v>14</v>
      </c>
      <c r="C44" s="6">
        <v>2042.5</v>
      </c>
      <c r="D44" s="7">
        <v>9</v>
      </c>
      <c r="E44" s="7">
        <v>120</v>
      </c>
      <c r="F44" s="7">
        <v>100</v>
      </c>
      <c r="G44" s="7">
        <v>100</v>
      </c>
      <c r="H44" s="8">
        <f t="shared" si="6"/>
        <v>10.8</v>
      </c>
      <c r="I44" s="9"/>
    </row>
    <row r="45" spans="2:16" s="3" customFormat="1" x14ac:dyDescent="0.15">
      <c r="B45" s="47" t="s">
        <v>18</v>
      </c>
      <c r="C45" s="48">
        <v>576.5</v>
      </c>
      <c r="D45" s="7">
        <v>2</v>
      </c>
      <c r="E45" s="7">
        <v>120</v>
      </c>
      <c r="F45" s="7">
        <v>100</v>
      </c>
      <c r="G45" s="7">
        <v>100</v>
      </c>
      <c r="H45" s="8">
        <f t="shared" si="6"/>
        <v>2.4</v>
      </c>
      <c r="I45" s="9"/>
      <c r="J45" s="1"/>
      <c r="K45" s="1"/>
      <c r="L45" s="1"/>
      <c r="M45" s="1"/>
      <c r="N45" s="1"/>
      <c r="O45" s="1"/>
      <c r="P45" s="1"/>
    </row>
    <row r="46" spans="2:16" s="2" customFormat="1" x14ac:dyDescent="0.15">
      <c r="B46" s="47"/>
      <c r="C46" s="48"/>
      <c r="D46" s="7">
        <v>1</v>
      </c>
      <c r="E46" s="7">
        <v>120</v>
      </c>
      <c r="F46" s="7">
        <v>100</v>
      </c>
      <c r="G46" s="7">
        <v>70</v>
      </c>
      <c r="H46" s="8">
        <f t="shared" si="6"/>
        <v>0.84</v>
      </c>
      <c r="J46" s="1"/>
      <c r="K46" s="1"/>
      <c r="L46" s="1"/>
      <c r="M46" s="1"/>
      <c r="N46" s="1"/>
      <c r="O46" s="1"/>
      <c r="P46" s="1"/>
    </row>
    <row r="47" spans="2:16" s="2" customFormat="1" x14ac:dyDescent="0.15">
      <c r="B47" s="5" t="s">
        <v>7</v>
      </c>
      <c r="C47" s="6">
        <v>121.5</v>
      </c>
      <c r="D47" s="7">
        <v>1</v>
      </c>
      <c r="E47" s="7">
        <v>120</v>
      </c>
      <c r="F47" s="7">
        <v>100</v>
      </c>
      <c r="G47" s="7">
        <v>70</v>
      </c>
      <c r="H47" s="8">
        <f t="shared" si="6"/>
        <v>0.84</v>
      </c>
      <c r="J47" s="1"/>
      <c r="K47" s="1"/>
      <c r="L47" s="1"/>
      <c r="M47" s="1"/>
      <c r="N47" s="1"/>
      <c r="O47" s="1"/>
      <c r="P47" s="1"/>
    </row>
    <row r="48" spans="2:16" s="3" customFormat="1" x14ac:dyDescent="0.15">
      <c r="B48" s="5" t="s">
        <v>7</v>
      </c>
      <c r="C48" s="6">
        <v>122</v>
      </c>
      <c r="D48" s="7">
        <v>1</v>
      </c>
      <c r="E48" s="7">
        <v>120</v>
      </c>
      <c r="F48" s="7">
        <v>100</v>
      </c>
      <c r="G48" s="7">
        <v>70</v>
      </c>
      <c r="H48" s="8">
        <f t="shared" ref="H48" si="8">E48*F48*G48*D48/1000000</f>
        <v>0.84</v>
      </c>
      <c r="J48" s="1"/>
      <c r="K48" s="1"/>
      <c r="L48" s="1"/>
      <c r="M48" s="1"/>
      <c r="N48" s="1"/>
      <c r="O48" s="1"/>
      <c r="P48" s="1"/>
    </row>
    <row r="49" spans="2:16" x14ac:dyDescent="0.15">
      <c r="B49" s="14">
        <f>19650+250+50+50</f>
        <v>20000</v>
      </c>
      <c r="C49" s="10">
        <f>SUM(C3:C48)</f>
        <v>45562.22</v>
      </c>
      <c r="D49" s="10">
        <f>SUM(D3:D48)</f>
        <v>207</v>
      </c>
      <c r="E49" s="10"/>
      <c r="F49" s="10"/>
      <c r="G49" s="10"/>
      <c r="H49" s="35">
        <f>SUM(H3:H48)</f>
        <v>241.14000000000004</v>
      </c>
      <c r="N49" s="3"/>
      <c r="O49" s="3"/>
      <c r="P49" s="3"/>
    </row>
    <row r="50" spans="2:16" x14ac:dyDescent="0.15">
      <c r="B50" s="3"/>
      <c r="C50" s="3"/>
      <c r="D50" s="3"/>
      <c r="E50" s="3"/>
      <c r="N50" s="2"/>
      <c r="O50" s="2"/>
      <c r="P50" s="2"/>
    </row>
    <row r="51" spans="2:16" x14ac:dyDescent="0.15">
      <c r="F51" s="3"/>
      <c r="G51" s="3"/>
      <c r="H51" s="3"/>
      <c r="J51" s="12"/>
      <c r="K51" s="12"/>
      <c r="L51" s="2"/>
      <c r="M51" s="2"/>
    </row>
    <row r="52" spans="2:16" x14ac:dyDescent="0.15">
      <c r="F52" s="2"/>
      <c r="G52" s="2" t="s">
        <v>21</v>
      </c>
      <c r="H52" s="2" t="s">
        <v>22</v>
      </c>
      <c r="I52" s="2" t="s">
        <v>165</v>
      </c>
      <c r="J52" s="2" t="s">
        <v>25</v>
      </c>
      <c r="K52" s="2"/>
      <c r="L52" s="2" t="s">
        <v>23</v>
      </c>
      <c r="M52" s="2"/>
    </row>
    <row r="53" spans="2:16" x14ac:dyDescent="0.15">
      <c r="F53" s="13" t="s">
        <v>24</v>
      </c>
      <c r="G53" s="14">
        <f>K42+C49</f>
        <v>77506.22</v>
      </c>
      <c r="H53" s="14">
        <f>L42+D49</f>
        <v>353</v>
      </c>
      <c r="I53" s="14">
        <f>B49+J42</f>
        <v>34000</v>
      </c>
      <c r="J53" s="14">
        <f>5502000+3752000</f>
        <v>9254000</v>
      </c>
      <c r="K53" s="13"/>
      <c r="L53" s="17">
        <f>P42+H49</f>
        <v>410.24400000000003</v>
      </c>
      <c r="M53" s="3"/>
    </row>
    <row r="54" spans="2:16" x14ac:dyDescent="0.15">
      <c r="I54" s="9"/>
      <c r="J54" s="9"/>
      <c r="K54" s="9"/>
    </row>
    <row r="55" spans="2:16" x14ac:dyDescent="0.15">
      <c r="J55" s="9"/>
      <c r="K55" s="9"/>
    </row>
    <row r="56" spans="2:16" x14ac:dyDescent="0.15">
      <c r="I56" s="9"/>
    </row>
    <row r="57" spans="2:16" x14ac:dyDescent="0.15">
      <c r="I57" s="9"/>
      <c r="J57" s="9"/>
      <c r="K57" s="9"/>
    </row>
    <row r="58" spans="2:16" x14ac:dyDescent="0.15">
      <c r="I58" s="9"/>
      <c r="J58" s="9"/>
      <c r="K58" s="9"/>
    </row>
    <row r="59" spans="2:16" s="3" customFormat="1" x14ac:dyDescent="0.15">
      <c r="B59" s="15"/>
      <c r="C59" s="1"/>
      <c r="D59" s="1"/>
      <c r="E59" s="1"/>
      <c r="F59" s="1"/>
      <c r="G59" s="1"/>
      <c r="H59" s="1"/>
      <c r="I59" s="9"/>
      <c r="J59" s="9"/>
      <c r="K59" s="9"/>
      <c r="L59" s="1"/>
      <c r="M59" s="1"/>
      <c r="N59" s="1"/>
      <c r="O59" s="1"/>
      <c r="P59" s="1"/>
    </row>
    <row r="60" spans="2:16" x14ac:dyDescent="0.15">
      <c r="I60" s="9"/>
      <c r="J60" s="9"/>
      <c r="K60" s="9"/>
    </row>
    <row r="61" spans="2:16" x14ac:dyDescent="0.15">
      <c r="B61" s="1"/>
      <c r="I61" s="9"/>
      <c r="J61" s="9"/>
      <c r="K61" s="9"/>
    </row>
    <row r="62" spans="2:16" x14ac:dyDescent="0.15">
      <c r="B62" s="1"/>
      <c r="I62" s="9"/>
      <c r="J62" s="9"/>
      <c r="K62" s="9"/>
    </row>
    <row r="63" spans="2:16" x14ac:dyDescent="0.15">
      <c r="B63" s="3"/>
      <c r="C63" s="3"/>
      <c r="D63" s="3"/>
      <c r="E63" s="3"/>
      <c r="I63" s="11"/>
      <c r="J63" s="9"/>
      <c r="K63" s="9"/>
      <c r="N63" s="3"/>
      <c r="O63" s="3"/>
      <c r="P63" s="3"/>
    </row>
    <row r="64" spans="2:16" x14ac:dyDescent="0.15">
      <c r="J64" s="11"/>
      <c r="K64" s="11"/>
      <c r="L64" s="3"/>
      <c r="M64" s="3"/>
    </row>
    <row r="66" spans="6:8" x14ac:dyDescent="0.15">
      <c r="F66" s="3"/>
      <c r="G66" s="3"/>
      <c r="H66" s="3"/>
    </row>
  </sheetData>
  <mergeCells count="56">
    <mergeCell ref="J7:J8"/>
    <mergeCell ref="K7:K8"/>
    <mergeCell ref="J9:J10"/>
    <mergeCell ref="K9:K10"/>
    <mergeCell ref="K30:K31"/>
    <mergeCell ref="P1:P2"/>
    <mergeCell ref="B4:B5"/>
    <mergeCell ref="C4:C5"/>
    <mergeCell ref="J4:J5"/>
    <mergeCell ref="K4:K5"/>
    <mergeCell ref="B1:B2"/>
    <mergeCell ref="C1:C2"/>
    <mergeCell ref="D1:D2"/>
    <mergeCell ref="E1:G1"/>
    <mergeCell ref="H1:H2"/>
    <mergeCell ref="J1:J2"/>
    <mergeCell ref="K1:K2"/>
    <mergeCell ref="L1:L2"/>
    <mergeCell ref="M1:O1"/>
    <mergeCell ref="B14:B15"/>
    <mergeCell ref="C14:C15"/>
    <mergeCell ref="J15:J16"/>
    <mergeCell ref="K15:K16"/>
    <mergeCell ref="B16:B17"/>
    <mergeCell ref="C16:C17"/>
    <mergeCell ref="B20:B21"/>
    <mergeCell ref="C20:C21"/>
    <mergeCell ref="J20:J21"/>
    <mergeCell ref="K20:K21"/>
    <mergeCell ref="J23:J24"/>
    <mergeCell ref="K23:K24"/>
    <mergeCell ref="B24:B25"/>
    <mergeCell ref="C24:C25"/>
    <mergeCell ref="J25:J26"/>
    <mergeCell ref="K25:K26"/>
    <mergeCell ref="B26:B27"/>
    <mergeCell ref="C26:C27"/>
    <mergeCell ref="B28:B29"/>
    <mergeCell ref="C28:C29"/>
    <mergeCell ref="B30:B31"/>
    <mergeCell ref="C30:C31"/>
    <mergeCell ref="J30:J31"/>
    <mergeCell ref="B32:B33"/>
    <mergeCell ref="C32:C33"/>
    <mergeCell ref="J33:J34"/>
    <mergeCell ref="K33:K34"/>
    <mergeCell ref="B45:B46"/>
    <mergeCell ref="C45:C46"/>
    <mergeCell ref="B35:B36"/>
    <mergeCell ref="C35:C36"/>
    <mergeCell ref="B37:B38"/>
    <mergeCell ref="C37:C38"/>
    <mergeCell ref="B41:B42"/>
    <mergeCell ref="C41:C42"/>
    <mergeCell ref="J39:J40"/>
    <mergeCell ref="K39:K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topLeftCell="A13" workbookViewId="0">
      <selection activeCell="N38" sqref="N38"/>
    </sheetView>
  </sheetViews>
  <sheetFormatPr defaultColWidth="8.7421875" defaultRowHeight="12.75" x14ac:dyDescent="0.15"/>
  <cols>
    <col min="1" max="1" width="12.5078125" style="29" bestFit="1" customWidth="1"/>
    <col min="2" max="2" width="14.125" style="29" customWidth="1"/>
    <col min="3" max="3" width="19.234375" style="29" bestFit="1" customWidth="1"/>
    <col min="4" max="4" width="14.125" style="29" bestFit="1" customWidth="1"/>
    <col min="5" max="5" width="8.7421875" style="29"/>
    <col min="6" max="6" width="19.50390625" style="29" bestFit="1" customWidth="1"/>
    <col min="7" max="7" width="9.14453125" style="29" customWidth="1"/>
    <col min="8" max="8" width="11.703125" style="29" customWidth="1"/>
    <col min="9" max="9" width="10.76171875" style="29" customWidth="1"/>
    <col min="10" max="10" width="12.5078125" style="29" customWidth="1"/>
    <col min="11" max="11" width="8.7421875" style="34"/>
    <col min="12" max="12" width="12.23828125" style="29" customWidth="1"/>
    <col min="13" max="13" width="11.56640625" style="29" customWidth="1"/>
    <col min="14" max="14" width="42.77734375" style="29" bestFit="1" customWidth="1"/>
    <col min="15" max="15" width="19.234375" style="29" bestFit="1" customWidth="1"/>
    <col min="16" max="16" width="20.4453125" style="29" customWidth="1"/>
    <col min="17" max="17" width="18.83203125" style="29" customWidth="1"/>
    <col min="18" max="16384" width="8.7421875" style="22"/>
  </cols>
  <sheetData>
    <row r="1" spans="1:17" x14ac:dyDescent="0.15">
      <c r="A1" s="19" t="s">
        <v>26</v>
      </c>
      <c r="B1" s="19" t="s">
        <v>361</v>
      </c>
      <c r="C1" s="19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166</v>
      </c>
      <c r="I1" s="19" t="s">
        <v>167</v>
      </c>
      <c r="J1" s="19" t="s">
        <v>168</v>
      </c>
      <c r="K1" s="20" t="s">
        <v>362</v>
      </c>
      <c r="L1" s="19" t="s">
        <v>169</v>
      </c>
      <c r="M1" s="19" t="s">
        <v>32</v>
      </c>
      <c r="N1" s="19" t="s">
        <v>33</v>
      </c>
      <c r="O1" s="19" t="s">
        <v>34</v>
      </c>
      <c r="P1" s="21" t="s">
        <v>170</v>
      </c>
      <c r="Q1" s="19" t="s">
        <v>171</v>
      </c>
    </row>
    <row r="2" spans="1:17" x14ac:dyDescent="0.15">
      <c r="A2" s="23">
        <v>44082</v>
      </c>
      <c r="B2" s="24" t="s">
        <v>363</v>
      </c>
      <c r="C2" s="24" t="s">
        <v>35</v>
      </c>
      <c r="D2" s="24" t="s">
        <v>36</v>
      </c>
      <c r="E2" s="25">
        <v>50</v>
      </c>
      <c r="F2" s="24" t="s">
        <v>37</v>
      </c>
      <c r="G2" s="24" t="s">
        <v>38</v>
      </c>
      <c r="H2" s="24" t="s">
        <v>172</v>
      </c>
      <c r="I2" s="24" t="s">
        <v>173</v>
      </c>
      <c r="J2" s="24" t="s">
        <v>174</v>
      </c>
      <c r="K2" s="26">
        <v>1</v>
      </c>
      <c r="L2" s="27">
        <v>50</v>
      </c>
      <c r="M2" s="27">
        <v>121.5</v>
      </c>
      <c r="N2" s="24" t="s">
        <v>39</v>
      </c>
      <c r="O2" s="24" t="s">
        <v>364</v>
      </c>
      <c r="P2" s="28">
        <v>0.86</v>
      </c>
      <c r="Q2" s="29" t="s">
        <v>175</v>
      </c>
    </row>
    <row r="3" spans="1:17" x14ac:dyDescent="0.15">
      <c r="A3" s="23">
        <v>44088</v>
      </c>
      <c r="B3" s="24" t="s">
        <v>363</v>
      </c>
      <c r="C3" s="24" t="s">
        <v>41</v>
      </c>
      <c r="D3" s="24" t="s">
        <v>42</v>
      </c>
      <c r="E3" s="25">
        <v>550</v>
      </c>
      <c r="F3" s="24" t="s">
        <v>37</v>
      </c>
      <c r="G3" s="24" t="s">
        <v>38</v>
      </c>
      <c r="H3" s="24" t="s">
        <v>176</v>
      </c>
      <c r="I3" s="24" t="s">
        <v>177</v>
      </c>
      <c r="J3" s="24" t="s">
        <v>178</v>
      </c>
      <c r="K3" s="26">
        <v>6</v>
      </c>
      <c r="L3" s="27">
        <v>550</v>
      </c>
      <c r="M3" s="27">
        <v>1254</v>
      </c>
      <c r="N3" s="24" t="s">
        <v>43</v>
      </c>
      <c r="O3" s="24" t="s">
        <v>364</v>
      </c>
      <c r="P3" s="28">
        <v>1.2</v>
      </c>
      <c r="Q3" s="29" t="s">
        <v>179</v>
      </c>
    </row>
    <row r="4" spans="1:17" x14ac:dyDescent="0.15">
      <c r="A4" s="23">
        <v>44088</v>
      </c>
      <c r="B4" s="24" t="s">
        <v>363</v>
      </c>
      <c r="C4" s="24" t="s">
        <v>44</v>
      </c>
      <c r="D4" s="24" t="s">
        <v>45</v>
      </c>
      <c r="E4" s="25">
        <v>1100</v>
      </c>
      <c r="F4" s="24" t="s">
        <v>37</v>
      </c>
      <c r="G4" s="24" t="s">
        <v>38</v>
      </c>
      <c r="H4" s="24" t="s">
        <v>180</v>
      </c>
      <c r="I4" s="24" t="s">
        <v>181</v>
      </c>
      <c r="J4" s="24" t="s">
        <v>182</v>
      </c>
      <c r="K4" s="26">
        <v>11</v>
      </c>
      <c r="L4" s="27">
        <v>1100</v>
      </c>
      <c r="M4" s="27">
        <v>2489</v>
      </c>
      <c r="N4" s="24" t="s">
        <v>46</v>
      </c>
      <c r="O4" s="24" t="s">
        <v>364</v>
      </c>
      <c r="P4" s="28">
        <v>7.84</v>
      </c>
      <c r="Q4" s="29" t="s">
        <v>179</v>
      </c>
    </row>
    <row r="5" spans="1:17" x14ac:dyDescent="0.15">
      <c r="A5" s="23">
        <v>44088</v>
      </c>
      <c r="B5" s="24" t="s">
        <v>363</v>
      </c>
      <c r="C5" s="24" t="s">
        <v>47</v>
      </c>
      <c r="D5" s="24" t="s">
        <v>48</v>
      </c>
      <c r="E5" s="25">
        <v>1200</v>
      </c>
      <c r="F5" s="24" t="s">
        <v>37</v>
      </c>
      <c r="G5" s="24" t="s">
        <v>38</v>
      </c>
      <c r="H5" s="24" t="s">
        <v>183</v>
      </c>
      <c r="I5" s="24" t="s">
        <v>184</v>
      </c>
      <c r="J5" s="24" t="s">
        <v>185</v>
      </c>
      <c r="K5" s="26">
        <v>12</v>
      </c>
      <c r="L5" s="27">
        <v>1200</v>
      </c>
      <c r="M5" s="27">
        <v>2724</v>
      </c>
      <c r="N5" s="24" t="s">
        <v>49</v>
      </c>
      <c r="O5" s="24" t="s">
        <v>364</v>
      </c>
      <c r="P5" s="28">
        <v>6.64</v>
      </c>
      <c r="Q5" s="29" t="s">
        <v>179</v>
      </c>
    </row>
    <row r="6" spans="1:17" x14ac:dyDescent="0.15">
      <c r="A6" s="23">
        <v>44088</v>
      </c>
      <c r="B6" s="24" t="s">
        <v>363</v>
      </c>
      <c r="C6" s="24" t="s">
        <v>50</v>
      </c>
      <c r="D6" s="24" t="s">
        <v>51</v>
      </c>
      <c r="E6" s="25">
        <v>1000</v>
      </c>
      <c r="F6" s="24" t="s">
        <v>37</v>
      </c>
      <c r="G6" s="24" t="s">
        <v>38</v>
      </c>
      <c r="H6" s="24" t="s">
        <v>186</v>
      </c>
      <c r="I6" s="24" t="s">
        <v>187</v>
      </c>
      <c r="J6" s="24" t="s">
        <v>188</v>
      </c>
      <c r="K6" s="26">
        <v>10</v>
      </c>
      <c r="L6" s="27">
        <v>1000</v>
      </c>
      <c r="M6" s="27">
        <v>2263.5</v>
      </c>
      <c r="N6" s="24" t="s">
        <v>52</v>
      </c>
      <c r="O6" s="24" t="s">
        <v>364</v>
      </c>
      <c r="P6" s="28">
        <v>13.2</v>
      </c>
      <c r="Q6" s="29" t="s">
        <v>179</v>
      </c>
    </row>
    <row r="7" spans="1:17" x14ac:dyDescent="0.15">
      <c r="A7" s="23">
        <v>44088</v>
      </c>
      <c r="B7" s="24" t="s">
        <v>363</v>
      </c>
      <c r="C7" s="24" t="s">
        <v>53</v>
      </c>
      <c r="D7" s="24" t="s">
        <v>54</v>
      </c>
      <c r="E7" s="25">
        <v>500</v>
      </c>
      <c r="F7" s="24" t="s">
        <v>37</v>
      </c>
      <c r="G7" s="24" t="s">
        <v>38</v>
      </c>
      <c r="H7" s="24" t="s">
        <v>189</v>
      </c>
      <c r="I7" s="24" t="s">
        <v>190</v>
      </c>
      <c r="J7" s="24" t="s">
        <v>191</v>
      </c>
      <c r="K7" s="26">
        <v>5</v>
      </c>
      <c r="L7" s="27">
        <v>500</v>
      </c>
      <c r="M7" s="27">
        <v>1134</v>
      </c>
      <c r="N7" s="24" t="s">
        <v>55</v>
      </c>
      <c r="O7" s="24" t="s">
        <v>364</v>
      </c>
      <c r="P7" s="28">
        <v>14.4</v>
      </c>
      <c r="Q7" s="29" t="s">
        <v>179</v>
      </c>
    </row>
    <row r="8" spans="1:17" x14ac:dyDescent="0.15">
      <c r="A8" s="23">
        <v>44088</v>
      </c>
      <c r="B8" s="24" t="s">
        <v>363</v>
      </c>
      <c r="C8" s="24" t="s">
        <v>56</v>
      </c>
      <c r="D8" s="24" t="s">
        <v>57</v>
      </c>
      <c r="E8" s="25">
        <v>100</v>
      </c>
      <c r="F8" s="24" t="s">
        <v>37</v>
      </c>
      <c r="G8" s="24" t="s">
        <v>38</v>
      </c>
      <c r="H8" s="24" t="s">
        <v>192</v>
      </c>
      <c r="I8" s="24" t="s">
        <v>193</v>
      </c>
      <c r="J8" s="24" t="s">
        <v>194</v>
      </c>
      <c r="K8" s="26">
        <v>1</v>
      </c>
      <c r="L8" s="27">
        <v>100</v>
      </c>
      <c r="M8" s="27">
        <v>225.5</v>
      </c>
      <c r="N8" s="24" t="s">
        <v>58</v>
      </c>
      <c r="O8" s="24" t="s">
        <v>364</v>
      </c>
      <c r="P8" s="28">
        <v>12</v>
      </c>
      <c r="Q8" s="29" t="s">
        <v>179</v>
      </c>
    </row>
    <row r="9" spans="1:17" x14ac:dyDescent="0.15">
      <c r="A9" s="23">
        <v>44089</v>
      </c>
      <c r="B9" s="24" t="s">
        <v>363</v>
      </c>
      <c r="C9" s="24" t="s">
        <v>59</v>
      </c>
      <c r="D9" s="24" t="s">
        <v>60</v>
      </c>
      <c r="E9" s="25">
        <v>200</v>
      </c>
      <c r="F9" s="24" t="s">
        <v>37</v>
      </c>
      <c r="G9" s="24" t="s">
        <v>38</v>
      </c>
      <c r="H9" s="24" t="s">
        <v>195</v>
      </c>
      <c r="I9" s="24" t="s">
        <v>196</v>
      </c>
      <c r="J9" s="24" t="s">
        <v>197</v>
      </c>
      <c r="K9" s="26">
        <v>2</v>
      </c>
      <c r="L9" s="27">
        <v>200</v>
      </c>
      <c r="M9" s="27">
        <v>454.5</v>
      </c>
      <c r="N9" s="24" t="s">
        <v>61</v>
      </c>
      <c r="O9" s="24" t="s">
        <v>364</v>
      </c>
      <c r="P9" s="28">
        <v>2.4</v>
      </c>
      <c r="Q9" s="29" t="s">
        <v>179</v>
      </c>
    </row>
    <row r="10" spans="1:17" x14ac:dyDescent="0.15">
      <c r="A10" s="23">
        <v>44091</v>
      </c>
      <c r="B10" s="24" t="s">
        <v>363</v>
      </c>
      <c r="C10" s="24" t="s">
        <v>62</v>
      </c>
      <c r="D10" s="24" t="s">
        <v>63</v>
      </c>
      <c r="E10" s="25">
        <v>50</v>
      </c>
      <c r="F10" s="24" t="s">
        <v>37</v>
      </c>
      <c r="G10" s="24" t="s">
        <v>38</v>
      </c>
      <c r="H10" s="24" t="s">
        <v>198</v>
      </c>
      <c r="I10" s="24" t="s">
        <v>199</v>
      </c>
      <c r="J10" s="24" t="s">
        <v>200</v>
      </c>
      <c r="K10" s="26">
        <v>1</v>
      </c>
      <c r="L10" s="27">
        <v>50</v>
      </c>
      <c r="M10" s="27">
        <v>121</v>
      </c>
      <c r="N10" s="24" t="s">
        <v>39</v>
      </c>
      <c r="O10" s="24" t="s">
        <v>364</v>
      </c>
      <c r="P10" s="28">
        <v>0.86</v>
      </c>
      <c r="Q10" s="29" t="s">
        <v>175</v>
      </c>
    </row>
    <row r="11" spans="1:17" x14ac:dyDescent="0.15">
      <c r="A11" s="23">
        <v>44091</v>
      </c>
      <c r="B11" s="24" t="s">
        <v>363</v>
      </c>
      <c r="C11" s="24" t="s">
        <v>64</v>
      </c>
      <c r="D11" s="24" t="s">
        <v>65</v>
      </c>
      <c r="E11" s="25">
        <v>500</v>
      </c>
      <c r="F11" s="24" t="s">
        <v>37</v>
      </c>
      <c r="G11" s="24" t="s">
        <v>38</v>
      </c>
      <c r="H11" s="24" t="s">
        <v>201</v>
      </c>
      <c r="I11" s="24" t="s">
        <v>202</v>
      </c>
      <c r="J11" s="24" t="s">
        <v>203</v>
      </c>
      <c r="K11" s="26">
        <v>5</v>
      </c>
      <c r="L11" s="27">
        <v>500</v>
      </c>
      <c r="M11" s="27">
        <v>1125</v>
      </c>
      <c r="N11" s="24" t="s">
        <v>66</v>
      </c>
      <c r="O11" s="24" t="s">
        <v>364</v>
      </c>
      <c r="P11" s="28">
        <v>5.95</v>
      </c>
      <c r="Q11" s="29" t="s">
        <v>175</v>
      </c>
    </row>
    <row r="12" spans="1:17" x14ac:dyDescent="0.15">
      <c r="A12" s="23">
        <v>44091</v>
      </c>
      <c r="B12" s="24" t="s">
        <v>363</v>
      </c>
      <c r="C12" s="24" t="s">
        <v>67</v>
      </c>
      <c r="D12" s="24" t="s">
        <v>365</v>
      </c>
      <c r="E12" s="25">
        <v>1050</v>
      </c>
      <c r="F12" s="24" t="s">
        <v>37</v>
      </c>
      <c r="G12" s="24" t="s">
        <v>38</v>
      </c>
      <c r="H12" s="24" t="s">
        <v>204</v>
      </c>
      <c r="I12" s="24" t="s">
        <v>205</v>
      </c>
      <c r="J12" s="24" t="s">
        <v>206</v>
      </c>
      <c r="K12" s="26">
        <v>11</v>
      </c>
      <c r="L12" s="27">
        <v>1050</v>
      </c>
      <c r="M12" s="27">
        <v>2389</v>
      </c>
      <c r="N12" s="24" t="s">
        <v>68</v>
      </c>
      <c r="O12" s="24" t="s">
        <v>364</v>
      </c>
      <c r="P12" s="28">
        <v>12.38</v>
      </c>
      <c r="Q12" s="29" t="s">
        <v>175</v>
      </c>
    </row>
    <row r="13" spans="1:17" x14ac:dyDescent="0.15">
      <c r="A13" s="23">
        <v>44092</v>
      </c>
      <c r="B13" s="24" t="s">
        <v>363</v>
      </c>
      <c r="C13" s="24" t="s">
        <v>69</v>
      </c>
      <c r="D13" s="24" t="s">
        <v>366</v>
      </c>
      <c r="E13" s="25">
        <v>1100</v>
      </c>
      <c r="F13" s="24" t="s">
        <v>37</v>
      </c>
      <c r="G13" s="24" t="s">
        <v>38</v>
      </c>
      <c r="H13" s="24" t="s">
        <v>207</v>
      </c>
      <c r="I13" s="24" t="s">
        <v>208</v>
      </c>
      <c r="J13" s="24" t="s">
        <v>209</v>
      </c>
      <c r="K13" s="26">
        <v>11</v>
      </c>
      <c r="L13" s="27">
        <v>1100</v>
      </c>
      <c r="M13" s="27">
        <v>2493</v>
      </c>
      <c r="N13" s="24" t="s">
        <v>70</v>
      </c>
      <c r="O13" s="24" t="s">
        <v>364</v>
      </c>
      <c r="P13" s="28">
        <v>13.21</v>
      </c>
      <c r="Q13" s="29" t="s">
        <v>175</v>
      </c>
    </row>
    <row r="14" spans="1:17" x14ac:dyDescent="0.15">
      <c r="A14" s="23">
        <v>44092</v>
      </c>
      <c r="B14" s="24" t="s">
        <v>363</v>
      </c>
      <c r="C14" s="24" t="s">
        <v>71</v>
      </c>
      <c r="D14" s="24" t="s">
        <v>367</v>
      </c>
      <c r="E14" s="25">
        <v>700</v>
      </c>
      <c r="F14" s="24" t="s">
        <v>37</v>
      </c>
      <c r="G14" s="24" t="s">
        <v>38</v>
      </c>
      <c r="H14" s="24" t="s">
        <v>210</v>
      </c>
      <c r="I14" s="24" t="s">
        <v>211</v>
      </c>
      <c r="J14" s="24" t="s">
        <v>212</v>
      </c>
      <c r="K14" s="26">
        <v>7</v>
      </c>
      <c r="L14" s="27">
        <v>700</v>
      </c>
      <c r="M14" s="27">
        <v>1598</v>
      </c>
      <c r="N14" s="24" t="s">
        <v>72</v>
      </c>
      <c r="O14" s="24" t="s">
        <v>364</v>
      </c>
      <c r="P14" s="28">
        <v>8.4</v>
      </c>
      <c r="Q14" s="29" t="s">
        <v>175</v>
      </c>
    </row>
    <row r="15" spans="1:17" x14ac:dyDescent="0.15">
      <c r="A15" s="23">
        <v>44092</v>
      </c>
      <c r="B15" s="24" t="s">
        <v>363</v>
      </c>
      <c r="C15" s="24" t="s">
        <v>73</v>
      </c>
      <c r="D15" s="24" t="s">
        <v>368</v>
      </c>
      <c r="E15" s="25">
        <v>900</v>
      </c>
      <c r="F15" s="24" t="s">
        <v>37</v>
      </c>
      <c r="G15" s="24" t="s">
        <v>38</v>
      </c>
      <c r="H15" s="24" t="s">
        <v>213</v>
      </c>
      <c r="I15" s="24" t="s">
        <v>214</v>
      </c>
      <c r="J15" s="24" t="s">
        <v>215</v>
      </c>
      <c r="K15" s="26">
        <v>9</v>
      </c>
      <c r="L15" s="27">
        <v>900</v>
      </c>
      <c r="M15" s="27">
        <v>2049.5</v>
      </c>
      <c r="N15" s="24" t="s">
        <v>74</v>
      </c>
      <c r="O15" s="24" t="s">
        <v>364</v>
      </c>
      <c r="P15" s="28">
        <v>10.71</v>
      </c>
      <c r="Q15" s="29" t="s">
        <v>175</v>
      </c>
    </row>
    <row r="16" spans="1:17" x14ac:dyDescent="0.15">
      <c r="A16" s="23">
        <v>44092</v>
      </c>
      <c r="B16" s="24" t="s">
        <v>363</v>
      </c>
      <c r="C16" s="24" t="s">
        <v>75</v>
      </c>
      <c r="D16" s="24" t="s">
        <v>369</v>
      </c>
      <c r="E16" s="25">
        <v>850</v>
      </c>
      <c r="F16" s="24" t="s">
        <v>37</v>
      </c>
      <c r="G16" s="24" t="s">
        <v>38</v>
      </c>
      <c r="H16" s="24" t="s">
        <v>216</v>
      </c>
      <c r="I16" s="24" t="s">
        <v>217</v>
      </c>
      <c r="J16" s="24" t="s">
        <v>218</v>
      </c>
      <c r="K16" s="26">
        <v>9</v>
      </c>
      <c r="L16" s="27">
        <v>850</v>
      </c>
      <c r="M16" s="27">
        <v>1945</v>
      </c>
      <c r="N16" s="24" t="s">
        <v>76</v>
      </c>
      <c r="O16" s="24" t="s">
        <v>364</v>
      </c>
      <c r="P16" s="28">
        <v>10.01</v>
      </c>
      <c r="Q16" s="29" t="s">
        <v>175</v>
      </c>
    </row>
    <row r="17" spans="1:17" x14ac:dyDescent="0.15">
      <c r="A17" s="23">
        <v>44092</v>
      </c>
      <c r="B17" s="24" t="s">
        <v>363</v>
      </c>
      <c r="C17" s="24" t="s">
        <v>77</v>
      </c>
      <c r="D17" s="24" t="s">
        <v>370</v>
      </c>
      <c r="E17" s="25">
        <v>900</v>
      </c>
      <c r="F17" s="24" t="s">
        <v>37</v>
      </c>
      <c r="G17" s="24" t="s">
        <v>38</v>
      </c>
      <c r="H17" s="24" t="s">
        <v>219</v>
      </c>
      <c r="I17" s="24" t="s">
        <v>220</v>
      </c>
      <c r="J17" s="24" t="s">
        <v>221</v>
      </c>
      <c r="K17" s="26">
        <v>9</v>
      </c>
      <c r="L17" s="27">
        <v>900</v>
      </c>
      <c r="M17" s="27">
        <v>2054</v>
      </c>
      <c r="N17" s="24" t="s">
        <v>74</v>
      </c>
      <c r="O17" s="24" t="s">
        <v>364</v>
      </c>
      <c r="P17" s="28">
        <v>10.71</v>
      </c>
      <c r="Q17" s="29" t="s">
        <v>175</v>
      </c>
    </row>
    <row r="18" spans="1:17" x14ac:dyDescent="0.15">
      <c r="A18" s="23">
        <v>44092</v>
      </c>
      <c r="B18" s="24" t="s">
        <v>363</v>
      </c>
      <c r="C18" s="24" t="s">
        <v>78</v>
      </c>
      <c r="D18" s="24" t="s">
        <v>371</v>
      </c>
      <c r="E18" s="25">
        <v>1100</v>
      </c>
      <c r="F18" s="24" t="s">
        <v>37</v>
      </c>
      <c r="G18" s="24" t="s">
        <v>38</v>
      </c>
      <c r="H18" s="24" t="s">
        <v>222</v>
      </c>
      <c r="I18" s="24" t="s">
        <v>223</v>
      </c>
      <c r="J18" s="24" t="s">
        <v>224</v>
      </c>
      <c r="K18" s="26">
        <v>11</v>
      </c>
      <c r="L18" s="27">
        <v>1100</v>
      </c>
      <c r="M18" s="27">
        <v>2503.1</v>
      </c>
      <c r="N18" s="24" t="s">
        <v>79</v>
      </c>
      <c r="O18" s="24" t="s">
        <v>364</v>
      </c>
      <c r="P18" s="28">
        <v>13.09</v>
      </c>
      <c r="Q18" s="29" t="s">
        <v>175</v>
      </c>
    </row>
    <row r="19" spans="1:17" x14ac:dyDescent="0.15">
      <c r="A19" s="23">
        <v>44092</v>
      </c>
      <c r="B19" s="24" t="s">
        <v>363</v>
      </c>
      <c r="C19" s="24" t="s">
        <v>80</v>
      </c>
      <c r="D19" s="24" t="s">
        <v>372</v>
      </c>
      <c r="E19" s="25">
        <v>1100</v>
      </c>
      <c r="F19" s="24" t="s">
        <v>37</v>
      </c>
      <c r="G19" s="24" t="s">
        <v>38</v>
      </c>
      <c r="H19" s="24" t="s">
        <v>225</v>
      </c>
      <c r="I19" s="24" t="s">
        <v>226</v>
      </c>
      <c r="J19" s="24" t="s">
        <v>227</v>
      </c>
      <c r="K19" s="26">
        <v>11</v>
      </c>
      <c r="L19" s="27">
        <v>1100</v>
      </c>
      <c r="M19" s="27">
        <v>2504.5</v>
      </c>
      <c r="N19" s="24" t="s">
        <v>81</v>
      </c>
      <c r="O19" s="24" t="s">
        <v>364</v>
      </c>
      <c r="P19" s="28">
        <v>13.08</v>
      </c>
      <c r="Q19" s="29" t="s">
        <v>175</v>
      </c>
    </row>
    <row r="20" spans="1:17" x14ac:dyDescent="0.15">
      <c r="A20" s="23">
        <v>44092</v>
      </c>
      <c r="B20" s="24" t="s">
        <v>363</v>
      </c>
      <c r="C20" s="24" t="s">
        <v>82</v>
      </c>
      <c r="D20" s="24" t="s">
        <v>373</v>
      </c>
      <c r="E20" s="25">
        <v>300</v>
      </c>
      <c r="F20" s="24" t="s">
        <v>37</v>
      </c>
      <c r="G20" s="24" t="s">
        <v>38</v>
      </c>
      <c r="H20" s="24" t="s">
        <v>228</v>
      </c>
      <c r="I20" s="24" t="s">
        <v>229</v>
      </c>
      <c r="J20" s="24" t="s">
        <v>230</v>
      </c>
      <c r="K20" s="26">
        <v>3</v>
      </c>
      <c r="L20" s="27">
        <v>300</v>
      </c>
      <c r="M20" s="27">
        <v>686</v>
      </c>
      <c r="N20" s="24" t="s">
        <v>83</v>
      </c>
      <c r="O20" s="24" t="s">
        <v>364</v>
      </c>
      <c r="P20" s="28">
        <v>3.56</v>
      </c>
      <c r="Q20" s="29" t="s">
        <v>175</v>
      </c>
    </row>
    <row r="21" spans="1:17" x14ac:dyDescent="0.15">
      <c r="A21" s="23">
        <v>44092</v>
      </c>
      <c r="B21" s="24" t="s">
        <v>363</v>
      </c>
      <c r="C21" s="24" t="s">
        <v>84</v>
      </c>
      <c r="D21" s="24" t="s">
        <v>374</v>
      </c>
      <c r="E21" s="25">
        <v>550</v>
      </c>
      <c r="F21" s="24" t="s">
        <v>37</v>
      </c>
      <c r="G21" s="24" t="s">
        <v>38</v>
      </c>
      <c r="H21" s="24" t="s">
        <v>231</v>
      </c>
      <c r="I21" s="24" t="s">
        <v>232</v>
      </c>
      <c r="J21" s="24" t="s">
        <v>233</v>
      </c>
      <c r="K21" s="26">
        <v>6</v>
      </c>
      <c r="L21" s="27">
        <v>550</v>
      </c>
      <c r="M21" s="27">
        <v>1259.5</v>
      </c>
      <c r="N21" s="24" t="s">
        <v>85</v>
      </c>
      <c r="O21" s="24" t="s">
        <v>364</v>
      </c>
      <c r="P21" s="28">
        <v>6.55</v>
      </c>
      <c r="Q21" s="29" t="s">
        <v>175</v>
      </c>
    </row>
    <row r="22" spans="1:17" x14ac:dyDescent="0.15">
      <c r="A22" s="23">
        <v>44093</v>
      </c>
      <c r="B22" s="24" t="s">
        <v>363</v>
      </c>
      <c r="C22" s="24" t="s">
        <v>86</v>
      </c>
      <c r="D22" s="24" t="s">
        <v>375</v>
      </c>
      <c r="E22" s="25">
        <v>350</v>
      </c>
      <c r="F22" s="24" t="s">
        <v>37</v>
      </c>
      <c r="G22" s="24" t="s">
        <v>38</v>
      </c>
      <c r="H22" s="24" t="s">
        <v>234</v>
      </c>
      <c r="I22" s="24" t="s">
        <v>235</v>
      </c>
      <c r="J22" s="24" t="s">
        <v>236</v>
      </c>
      <c r="K22" s="26">
        <v>4</v>
      </c>
      <c r="L22" s="27">
        <v>350</v>
      </c>
      <c r="M22" s="27">
        <v>806</v>
      </c>
      <c r="N22" s="24" t="s">
        <v>87</v>
      </c>
      <c r="O22" s="24" t="s">
        <v>364</v>
      </c>
      <c r="P22" s="28">
        <v>4.4400000000000004</v>
      </c>
      <c r="Q22" s="29" t="s">
        <v>175</v>
      </c>
    </row>
    <row r="23" spans="1:17" x14ac:dyDescent="0.15">
      <c r="A23" s="23">
        <v>44094</v>
      </c>
      <c r="B23" s="24" t="s">
        <v>363</v>
      </c>
      <c r="C23" s="24" t="s">
        <v>88</v>
      </c>
      <c r="D23" s="24" t="s">
        <v>376</v>
      </c>
      <c r="E23" s="25">
        <v>550</v>
      </c>
      <c r="F23" s="24" t="s">
        <v>37</v>
      </c>
      <c r="G23" s="24" t="s">
        <v>38</v>
      </c>
      <c r="H23" s="24" t="s">
        <v>237</v>
      </c>
      <c r="I23" s="24" t="s">
        <v>238</v>
      </c>
      <c r="J23" s="24" t="s">
        <v>239</v>
      </c>
      <c r="K23" s="26">
        <v>6</v>
      </c>
      <c r="L23" s="27">
        <v>550</v>
      </c>
      <c r="M23" s="27">
        <v>1261.5</v>
      </c>
      <c r="N23" s="24" t="s">
        <v>85</v>
      </c>
      <c r="O23" s="24" t="s">
        <v>364</v>
      </c>
      <c r="P23" s="28">
        <v>6.55</v>
      </c>
      <c r="Q23" s="29" t="s">
        <v>175</v>
      </c>
    </row>
    <row r="24" spans="1:17" x14ac:dyDescent="0.15">
      <c r="A24" s="23">
        <v>44095</v>
      </c>
      <c r="B24" s="24" t="s">
        <v>363</v>
      </c>
      <c r="C24" s="24" t="s">
        <v>89</v>
      </c>
      <c r="D24" s="24" t="s">
        <v>377</v>
      </c>
      <c r="E24" s="25">
        <v>900</v>
      </c>
      <c r="F24" s="24" t="s">
        <v>37</v>
      </c>
      <c r="G24" s="24" t="s">
        <v>38</v>
      </c>
      <c r="H24" s="24" t="s">
        <v>240</v>
      </c>
      <c r="I24" s="24" t="s">
        <v>241</v>
      </c>
      <c r="J24" s="24" t="s">
        <v>242</v>
      </c>
      <c r="K24" s="26">
        <v>9</v>
      </c>
      <c r="L24" s="27">
        <v>900</v>
      </c>
      <c r="M24" s="27">
        <v>2045</v>
      </c>
      <c r="N24" s="24" t="s">
        <v>90</v>
      </c>
      <c r="O24" s="24" t="s">
        <v>364</v>
      </c>
      <c r="P24" s="28">
        <v>10.8</v>
      </c>
      <c r="Q24" s="29" t="s">
        <v>175</v>
      </c>
    </row>
    <row r="25" spans="1:17" x14ac:dyDescent="0.15">
      <c r="A25" s="23">
        <v>44095</v>
      </c>
      <c r="B25" s="24" t="s">
        <v>363</v>
      </c>
      <c r="C25" s="24" t="s">
        <v>91</v>
      </c>
      <c r="D25" s="24" t="s">
        <v>378</v>
      </c>
      <c r="E25" s="25">
        <v>350</v>
      </c>
      <c r="F25" s="24" t="s">
        <v>37</v>
      </c>
      <c r="G25" s="24" t="s">
        <v>38</v>
      </c>
      <c r="H25" s="24" t="s">
        <v>243</v>
      </c>
      <c r="I25" s="24" t="s">
        <v>244</v>
      </c>
      <c r="J25" s="24" t="s">
        <v>245</v>
      </c>
      <c r="K25" s="26">
        <v>4</v>
      </c>
      <c r="L25" s="27">
        <v>350</v>
      </c>
      <c r="M25" s="27">
        <v>801</v>
      </c>
      <c r="N25" s="24" t="s">
        <v>92</v>
      </c>
      <c r="O25" s="24" t="s">
        <v>364</v>
      </c>
      <c r="P25" s="28">
        <v>4.46</v>
      </c>
      <c r="Q25" s="29" t="s">
        <v>175</v>
      </c>
    </row>
    <row r="26" spans="1:17" x14ac:dyDescent="0.15">
      <c r="A26" s="23">
        <v>44095</v>
      </c>
      <c r="B26" s="24" t="s">
        <v>363</v>
      </c>
      <c r="C26" s="24" t="s">
        <v>93</v>
      </c>
      <c r="D26" s="24" t="s">
        <v>379</v>
      </c>
      <c r="E26" s="25">
        <v>450</v>
      </c>
      <c r="F26" s="24" t="s">
        <v>37</v>
      </c>
      <c r="G26" s="24" t="s">
        <v>38</v>
      </c>
      <c r="H26" s="24" t="s">
        <v>246</v>
      </c>
      <c r="I26" s="24" t="s">
        <v>247</v>
      </c>
      <c r="J26" s="24" t="s">
        <v>248</v>
      </c>
      <c r="K26" s="26">
        <v>5</v>
      </c>
      <c r="L26" s="27">
        <v>450</v>
      </c>
      <c r="M26" s="27">
        <v>1027</v>
      </c>
      <c r="N26" s="24" t="s">
        <v>94</v>
      </c>
      <c r="O26" s="24" t="s">
        <v>364</v>
      </c>
      <c r="P26" s="28">
        <v>5.64</v>
      </c>
      <c r="Q26" s="29" t="s">
        <v>175</v>
      </c>
    </row>
    <row r="27" spans="1:17" x14ac:dyDescent="0.15">
      <c r="A27" s="23">
        <v>44094</v>
      </c>
      <c r="B27" s="24" t="s">
        <v>363</v>
      </c>
      <c r="C27" s="24" t="s">
        <v>95</v>
      </c>
      <c r="D27" s="24" t="s">
        <v>380</v>
      </c>
      <c r="E27" s="25">
        <v>600</v>
      </c>
      <c r="F27" s="24" t="s">
        <v>37</v>
      </c>
      <c r="G27" s="24" t="s">
        <v>38</v>
      </c>
      <c r="H27" s="24" t="s">
        <v>249</v>
      </c>
      <c r="I27" s="24" t="s">
        <v>250</v>
      </c>
      <c r="J27" s="24" t="s">
        <v>251</v>
      </c>
      <c r="K27" s="26">
        <v>6</v>
      </c>
      <c r="L27" s="27">
        <v>600</v>
      </c>
      <c r="M27" s="27">
        <v>1367</v>
      </c>
      <c r="N27" s="24" t="s">
        <v>96</v>
      </c>
      <c r="O27" s="24" t="s">
        <v>364</v>
      </c>
      <c r="P27" s="28">
        <v>7.2</v>
      </c>
      <c r="Q27" s="29" t="s">
        <v>175</v>
      </c>
    </row>
    <row r="28" spans="1:17" x14ac:dyDescent="0.15">
      <c r="A28" s="23">
        <v>44094</v>
      </c>
      <c r="B28" s="24" t="s">
        <v>363</v>
      </c>
      <c r="C28" s="24" t="s">
        <v>97</v>
      </c>
      <c r="D28" s="24" t="s">
        <v>381</v>
      </c>
      <c r="E28" s="25">
        <v>1200</v>
      </c>
      <c r="F28" s="24" t="s">
        <v>37</v>
      </c>
      <c r="G28" s="24" t="s">
        <v>38</v>
      </c>
      <c r="H28" s="24" t="s">
        <v>252</v>
      </c>
      <c r="I28" s="24" t="s">
        <v>253</v>
      </c>
      <c r="J28" s="24" t="s">
        <v>254</v>
      </c>
      <c r="K28" s="26">
        <v>12</v>
      </c>
      <c r="L28" s="27">
        <v>1200</v>
      </c>
      <c r="M28" s="27">
        <v>2737.62</v>
      </c>
      <c r="N28" s="24" t="s">
        <v>49</v>
      </c>
      <c r="O28" s="24" t="s">
        <v>364</v>
      </c>
      <c r="P28" s="28">
        <v>14.4</v>
      </c>
      <c r="Q28" s="29" t="s">
        <v>175</v>
      </c>
    </row>
    <row r="29" spans="1:17" x14ac:dyDescent="0.15">
      <c r="A29" s="23">
        <v>44094</v>
      </c>
      <c r="B29" s="24" t="s">
        <v>363</v>
      </c>
      <c r="C29" s="24" t="s">
        <v>98</v>
      </c>
      <c r="D29" s="24" t="s">
        <v>382</v>
      </c>
      <c r="E29" s="25">
        <v>350</v>
      </c>
      <c r="F29" s="24" t="s">
        <v>37</v>
      </c>
      <c r="G29" s="24" t="s">
        <v>38</v>
      </c>
      <c r="H29" s="24" t="s">
        <v>255</v>
      </c>
      <c r="I29" s="24" t="s">
        <v>256</v>
      </c>
      <c r="J29" s="24" t="s">
        <v>257</v>
      </c>
      <c r="K29" s="26">
        <v>4</v>
      </c>
      <c r="L29" s="27">
        <v>350</v>
      </c>
      <c r="M29" s="27">
        <v>808</v>
      </c>
      <c r="N29" s="24" t="s">
        <v>92</v>
      </c>
      <c r="O29" s="24" t="s">
        <v>364</v>
      </c>
      <c r="P29" s="28">
        <v>4.46</v>
      </c>
      <c r="Q29" s="29" t="s">
        <v>175</v>
      </c>
    </row>
    <row r="30" spans="1:17" x14ac:dyDescent="0.15">
      <c r="A30" s="23">
        <v>44094</v>
      </c>
      <c r="B30" s="24" t="s">
        <v>363</v>
      </c>
      <c r="C30" s="24" t="s">
        <v>99</v>
      </c>
      <c r="D30" s="24" t="s">
        <v>383</v>
      </c>
      <c r="E30" s="25">
        <v>200</v>
      </c>
      <c r="F30" s="24" t="s">
        <v>37</v>
      </c>
      <c r="G30" s="24" t="s">
        <v>38</v>
      </c>
      <c r="H30" s="24" t="s">
        <v>258</v>
      </c>
      <c r="I30" s="24" t="s">
        <v>259</v>
      </c>
      <c r="J30" s="24" t="s">
        <v>260</v>
      </c>
      <c r="K30" s="26">
        <v>2</v>
      </c>
      <c r="L30" s="27">
        <v>200</v>
      </c>
      <c r="M30" s="27">
        <v>453</v>
      </c>
      <c r="N30" s="24" t="s">
        <v>61</v>
      </c>
      <c r="O30" s="24" t="s">
        <v>364</v>
      </c>
      <c r="P30" s="28">
        <v>2.4</v>
      </c>
      <c r="Q30" s="29" t="s">
        <v>175</v>
      </c>
    </row>
    <row r="31" spans="1:17" x14ac:dyDescent="0.15">
      <c r="A31" s="23">
        <v>44096</v>
      </c>
      <c r="B31" s="24" t="s">
        <v>363</v>
      </c>
      <c r="C31" s="24" t="s">
        <v>100</v>
      </c>
      <c r="D31" s="24" t="s">
        <v>384</v>
      </c>
      <c r="E31" s="25">
        <v>900</v>
      </c>
      <c r="F31" s="24" t="s">
        <v>37</v>
      </c>
      <c r="G31" s="24" t="s">
        <v>38</v>
      </c>
      <c r="H31" s="24" t="s">
        <v>261</v>
      </c>
      <c r="I31" s="24" t="s">
        <v>262</v>
      </c>
      <c r="J31" s="24" t="s">
        <v>263</v>
      </c>
      <c r="K31" s="26">
        <v>9</v>
      </c>
      <c r="L31" s="27">
        <v>900</v>
      </c>
      <c r="M31" s="27">
        <v>2042.5</v>
      </c>
      <c r="N31" s="24" t="s">
        <v>90</v>
      </c>
      <c r="O31" s="24" t="s">
        <v>364</v>
      </c>
      <c r="P31" s="28">
        <v>10.8</v>
      </c>
      <c r="Q31" s="29" t="s">
        <v>175</v>
      </c>
    </row>
    <row r="32" spans="1:17" x14ac:dyDescent="0.15">
      <c r="A32" s="23">
        <v>44097</v>
      </c>
      <c r="B32" s="24" t="s">
        <v>363</v>
      </c>
      <c r="C32" s="24" t="s">
        <v>264</v>
      </c>
      <c r="D32" s="24" t="s">
        <v>385</v>
      </c>
      <c r="E32" s="25">
        <v>250</v>
      </c>
      <c r="F32" s="24" t="s">
        <v>37</v>
      </c>
      <c r="G32" s="24" t="s">
        <v>38</v>
      </c>
      <c r="H32" s="24" t="s">
        <v>265</v>
      </c>
      <c r="I32" s="24" t="s">
        <v>266</v>
      </c>
      <c r="J32" s="24" t="s">
        <v>267</v>
      </c>
      <c r="K32" s="26">
        <v>3</v>
      </c>
      <c r="L32" s="27">
        <v>250</v>
      </c>
      <c r="M32" s="27">
        <v>576.5</v>
      </c>
      <c r="N32" s="24" t="s">
        <v>125</v>
      </c>
      <c r="O32" s="24" t="s">
        <v>364</v>
      </c>
      <c r="P32" s="28">
        <v>3.24</v>
      </c>
      <c r="Q32" s="29" t="s">
        <v>175</v>
      </c>
    </row>
    <row r="33" spans="1:21" x14ac:dyDescent="0.15">
      <c r="A33" s="23">
        <v>44097</v>
      </c>
      <c r="B33" s="24" t="s">
        <v>363</v>
      </c>
      <c r="C33" s="24" t="s">
        <v>268</v>
      </c>
      <c r="D33" s="24" t="s">
        <v>386</v>
      </c>
      <c r="E33" s="25">
        <v>50</v>
      </c>
      <c r="F33" s="24" t="s">
        <v>37</v>
      </c>
      <c r="G33" s="24" t="s">
        <v>38</v>
      </c>
      <c r="H33" s="24" t="s">
        <v>269</v>
      </c>
      <c r="I33" s="24" t="s">
        <v>270</v>
      </c>
      <c r="J33" s="24" t="s">
        <v>271</v>
      </c>
      <c r="K33" s="26">
        <v>1</v>
      </c>
      <c r="L33" s="27">
        <v>50</v>
      </c>
      <c r="M33" s="27">
        <v>121.5</v>
      </c>
      <c r="N33" s="24" t="s">
        <v>272</v>
      </c>
      <c r="O33" s="24" t="s">
        <v>364</v>
      </c>
      <c r="P33" s="28">
        <v>0.84</v>
      </c>
      <c r="Q33" s="29" t="s">
        <v>175</v>
      </c>
    </row>
    <row r="34" spans="1:21" x14ac:dyDescent="0.15">
      <c r="A34" s="23">
        <v>44098</v>
      </c>
      <c r="B34" s="24" t="s">
        <v>363</v>
      </c>
      <c r="C34" s="24" t="s">
        <v>387</v>
      </c>
      <c r="D34" s="24" t="s">
        <v>388</v>
      </c>
      <c r="E34" s="25">
        <v>50</v>
      </c>
      <c r="F34" s="24" t="s">
        <v>37</v>
      </c>
      <c r="G34" s="24" t="s">
        <v>38</v>
      </c>
      <c r="H34" s="24" t="s">
        <v>389</v>
      </c>
      <c r="I34" s="24" t="s">
        <v>390</v>
      </c>
      <c r="J34" s="24" t="s">
        <v>391</v>
      </c>
      <c r="K34" s="26">
        <v>1</v>
      </c>
      <c r="L34" s="27">
        <v>50</v>
      </c>
      <c r="M34" s="27">
        <v>122</v>
      </c>
      <c r="N34" s="24" t="s">
        <v>272</v>
      </c>
      <c r="O34" s="24" t="s">
        <v>40</v>
      </c>
      <c r="P34" s="28">
        <v>0.84</v>
      </c>
      <c r="Q34" s="29" t="s">
        <v>175</v>
      </c>
    </row>
    <row r="35" spans="1:21" x14ac:dyDescent="0.15">
      <c r="E35" s="30">
        <f>SUM(E2:E34)</f>
        <v>20000</v>
      </c>
      <c r="K35" s="31">
        <f>SUM(K2:K34)</f>
        <v>207</v>
      </c>
      <c r="L35" s="32">
        <f>SUM(L2:L34)</f>
        <v>20000</v>
      </c>
      <c r="M35" s="32">
        <f>SUM(M2:M34)</f>
        <v>45562.22</v>
      </c>
      <c r="P35" s="33">
        <f>SUM(P2:P34)</f>
        <v>243.12000000000009</v>
      </c>
      <c r="R35" s="29"/>
      <c r="S35" s="29"/>
      <c r="T35" s="29"/>
      <c r="U35" s="29"/>
    </row>
    <row r="36" spans="1:21" x14ac:dyDescent="0.15"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21" x14ac:dyDescent="0.15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21" x14ac:dyDescent="0.15"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1" x14ac:dyDescent="0.15">
      <c r="K39" s="22"/>
      <c r="L39" s="22"/>
      <c r="M39" s="22"/>
      <c r="N39" s="22"/>
      <c r="O39" s="22"/>
      <c r="P39" s="22"/>
      <c r="Q39" s="22"/>
    </row>
    <row r="40" spans="1:21" x14ac:dyDescent="0.15">
      <c r="J40" s="34"/>
      <c r="K40" s="29"/>
      <c r="Q40" s="22"/>
    </row>
  </sheetData>
  <autoFilter ref="A1:Q34" xr:uid="{00000000-0009-0000-0000-000001000000}"/>
  <conditionalFormatting sqref="D21">
    <cfRule type="duplicateValues" dxfId="29" priority="14"/>
  </conditionalFormatting>
  <conditionalFormatting sqref="D22">
    <cfRule type="duplicateValues" dxfId="28" priority="13"/>
  </conditionalFormatting>
  <conditionalFormatting sqref="D23">
    <cfRule type="duplicateValues" dxfId="27" priority="12"/>
  </conditionalFormatting>
  <conditionalFormatting sqref="D24">
    <cfRule type="duplicateValues" dxfId="26" priority="11"/>
  </conditionalFormatting>
  <conditionalFormatting sqref="D25">
    <cfRule type="duplicateValues" dxfId="25" priority="10"/>
  </conditionalFormatting>
  <conditionalFormatting sqref="D26">
    <cfRule type="duplicateValues" dxfId="24" priority="9"/>
  </conditionalFormatting>
  <conditionalFormatting sqref="D28">
    <cfRule type="duplicateValues" dxfId="23" priority="7"/>
  </conditionalFormatting>
  <conditionalFormatting sqref="D28">
    <cfRule type="duplicateValues" dxfId="22" priority="8"/>
  </conditionalFormatting>
  <conditionalFormatting sqref="D29">
    <cfRule type="duplicateValues" dxfId="21" priority="6"/>
  </conditionalFormatting>
  <conditionalFormatting sqref="D30">
    <cfRule type="duplicateValues" dxfId="20" priority="5"/>
  </conditionalFormatting>
  <conditionalFormatting sqref="D27">
    <cfRule type="duplicateValues" dxfId="19" priority="4"/>
  </conditionalFormatting>
  <conditionalFormatting sqref="D31">
    <cfRule type="duplicateValues" dxfId="18" priority="3"/>
  </conditionalFormatting>
  <conditionalFormatting sqref="D32">
    <cfRule type="duplicateValues" dxfId="17" priority="2"/>
  </conditionalFormatting>
  <conditionalFormatting sqref="D40:D1048576 D1:D20">
    <cfRule type="duplicateValues" dxfId="16" priority="15"/>
  </conditionalFormatting>
  <conditionalFormatting sqref="D40:D1048576 D1:D26">
    <cfRule type="duplicateValues" dxfId="15" priority="16"/>
  </conditionalFormatting>
  <conditionalFormatting sqref="D33:D34">
    <cfRule type="duplicateValues" dxfId="14" priority="1"/>
  </conditionalFormatting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"/>
  <sheetViews>
    <sheetView topLeftCell="A16" workbookViewId="0">
      <selection activeCell="D34" sqref="D34"/>
    </sheetView>
  </sheetViews>
  <sheetFormatPr defaultColWidth="8.7421875" defaultRowHeight="12.75" x14ac:dyDescent="0.15"/>
  <cols>
    <col min="1" max="1" width="12.5078125" style="29" bestFit="1" customWidth="1"/>
    <col min="2" max="2" width="14.125" style="29" customWidth="1"/>
    <col min="3" max="3" width="19.234375" style="29" bestFit="1" customWidth="1"/>
    <col min="4" max="4" width="14.125" style="29" bestFit="1" customWidth="1"/>
    <col min="5" max="5" width="8.7421875" style="29"/>
    <col min="6" max="6" width="19.50390625" style="29" bestFit="1" customWidth="1"/>
    <col min="7" max="7" width="9.14453125" style="29" customWidth="1"/>
    <col min="8" max="8" width="11.703125" style="29" customWidth="1"/>
    <col min="9" max="9" width="10.76171875" style="29" customWidth="1"/>
    <col min="10" max="10" width="12.5078125" style="29" customWidth="1"/>
    <col min="11" max="11" width="8.7421875" style="34"/>
    <col min="12" max="13" width="8.7421875" style="29"/>
    <col min="14" max="14" width="42.77734375" style="29" bestFit="1" customWidth="1"/>
    <col min="15" max="15" width="19.234375" style="29" bestFit="1" customWidth="1"/>
    <col min="16" max="16" width="20.4453125" style="29" customWidth="1"/>
    <col min="17" max="17" width="18.83203125" style="29" customWidth="1"/>
    <col min="18" max="16384" width="8.7421875" style="22"/>
  </cols>
  <sheetData>
    <row r="1" spans="1:17" x14ac:dyDescent="0.15">
      <c r="A1" s="19" t="s">
        <v>26</v>
      </c>
      <c r="B1" s="19" t="s">
        <v>392</v>
      </c>
      <c r="C1" s="19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166</v>
      </c>
      <c r="I1" s="19" t="s">
        <v>167</v>
      </c>
      <c r="J1" s="19" t="s">
        <v>168</v>
      </c>
      <c r="K1" s="20" t="s">
        <v>393</v>
      </c>
      <c r="L1" s="19" t="s">
        <v>169</v>
      </c>
      <c r="M1" s="19" t="s">
        <v>32</v>
      </c>
      <c r="N1" s="19" t="s">
        <v>33</v>
      </c>
      <c r="O1" s="19" t="s">
        <v>34</v>
      </c>
      <c r="P1" s="21" t="s">
        <v>170</v>
      </c>
      <c r="Q1" s="19" t="s">
        <v>171</v>
      </c>
    </row>
    <row r="2" spans="1:17" x14ac:dyDescent="0.15">
      <c r="A2" s="36">
        <v>44088</v>
      </c>
      <c r="B2" s="37" t="s">
        <v>394</v>
      </c>
      <c r="C2" s="37" t="s">
        <v>101</v>
      </c>
      <c r="D2" s="37" t="s">
        <v>102</v>
      </c>
      <c r="E2" s="38">
        <v>100</v>
      </c>
      <c r="F2" s="37" t="s">
        <v>37</v>
      </c>
      <c r="G2" s="37" t="s">
        <v>38</v>
      </c>
      <c r="H2" s="37" t="s">
        <v>273</v>
      </c>
      <c r="I2" s="37" t="s">
        <v>274</v>
      </c>
      <c r="J2" s="37" t="s">
        <v>275</v>
      </c>
      <c r="K2" s="39">
        <v>1</v>
      </c>
      <c r="L2" s="40">
        <v>100</v>
      </c>
      <c r="M2" s="40">
        <v>229</v>
      </c>
      <c r="N2" s="37" t="s">
        <v>58</v>
      </c>
      <c r="O2" s="37" t="s">
        <v>395</v>
      </c>
      <c r="P2" s="28">
        <v>0.86</v>
      </c>
      <c r="Q2" s="29" t="s">
        <v>179</v>
      </c>
    </row>
    <row r="3" spans="1:17" x14ac:dyDescent="0.15">
      <c r="A3" s="36">
        <v>44088</v>
      </c>
      <c r="B3" s="37" t="s">
        <v>394</v>
      </c>
      <c r="C3" s="37" t="s">
        <v>103</v>
      </c>
      <c r="D3" s="37" t="s">
        <v>104</v>
      </c>
      <c r="E3" s="38">
        <v>650</v>
      </c>
      <c r="F3" s="37" t="s">
        <v>37</v>
      </c>
      <c r="G3" s="37" t="s">
        <v>38</v>
      </c>
      <c r="H3" s="37" t="s">
        <v>276</v>
      </c>
      <c r="I3" s="37" t="s">
        <v>277</v>
      </c>
      <c r="J3" s="37" t="s">
        <v>278</v>
      </c>
      <c r="K3" s="39">
        <v>7</v>
      </c>
      <c r="L3" s="40">
        <v>650</v>
      </c>
      <c r="M3" s="40">
        <v>1479</v>
      </c>
      <c r="N3" s="37" t="s">
        <v>105</v>
      </c>
      <c r="O3" s="37" t="s">
        <v>395</v>
      </c>
      <c r="P3" s="28">
        <v>5.44</v>
      </c>
      <c r="Q3" s="29" t="s">
        <v>179</v>
      </c>
    </row>
    <row r="4" spans="1:17" x14ac:dyDescent="0.15">
      <c r="A4" s="36">
        <v>44088</v>
      </c>
      <c r="B4" s="37" t="s">
        <v>394</v>
      </c>
      <c r="C4" s="37" t="s">
        <v>106</v>
      </c>
      <c r="D4" s="37" t="s">
        <v>107</v>
      </c>
      <c r="E4" s="38">
        <v>50</v>
      </c>
      <c r="F4" s="37" t="s">
        <v>37</v>
      </c>
      <c r="G4" s="37" t="s">
        <v>38</v>
      </c>
      <c r="H4" s="37" t="s">
        <v>279</v>
      </c>
      <c r="I4" s="37" t="s">
        <v>280</v>
      </c>
      <c r="J4" s="37" t="s">
        <v>281</v>
      </c>
      <c r="K4" s="39">
        <v>1</v>
      </c>
      <c r="L4" s="40">
        <v>50</v>
      </c>
      <c r="M4" s="40">
        <v>119.5</v>
      </c>
      <c r="N4" s="37" t="s">
        <v>39</v>
      </c>
      <c r="O4" s="37" t="s">
        <v>395</v>
      </c>
      <c r="P4" s="28">
        <v>10.130000000000001</v>
      </c>
      <c r="Q4" s="29" t="s">
        <v>179</v>
      </c>
    </row>
    <row r="5" spans="1:17" x14ac:dyDescent="0.15">
      <c r="A5" s="36">
        <v>44088</v>
      </c>
      <c r="B5" s="37" t="s">
        <v>394</v>
      </c>
      <c r="C5" s="37" t="s">
        <v>108</v>
      </c>
      <c r="D5" s="37" t="s">
        <v>109</v>
      </c>
      <c r="E5" s="38">
        <v>450</v>
      </c>
      <c r="F5" s="37" t="s">
        <v>37</v>
      </c>
      <c r="G5" s="37" t="s">
        <v>38</v>
      </c>
      <c r="H5" s="37" t="s">
        <v>282</v>
      </c>
      <c r="I5" s="37" t="s">
        <v>283</v>
      </c>
      <c r="J5" s="37" t="s">
        <v>284</v>
      </c>
      <c r="K5" s="39">
        <v>5</v>
      </c>
      <c r="L5" s="40">
        <v>450</v>
      </c>
      <c r="M5" s="40">
        <v>1026</v>
      </c>
      <c r="N5" s="37" t="s">
        <v>110</v>
      </c>
      <c r="O5" s="37" t="s">
        <v>395</v>
      </c>
      <c r="P5" s="28">
        <v>6</v>
      </c>
      <c r="Q5" s="29" t="s">
        <v>179</v>
      </c>
    </row>
    <row r="6" spans="1:17" x14ac:dyDescent="0.15">
      <c r="A6" s="36">
        <v>44088</v>
      </c>
      <c r="B6" s="37" t="s">
        <v>394</v>
      </c>
      <c r="C6" s="37" t="s">
        <v>111</v>
      </c>
      <c r="D6" s="37" t="s">
        <v>112</v>
      </c>
      <c r="E6" s="38">
        <v>850</v>
      </c>
      <c r="F6" s="37" t="s">
        <v>37</v>
      </c>
      <c r="G6" s="37" t="s">
        <v>38</v>
      </c>
      <c r="H6" s="37" t="s">
        <v>285</v>
      </c>
      <c r="I6" s="37" t="s">
        <v>286</v>
      </c>
      <c r="J6" s="37" t="s">
        <v>287</v>
      </c>
      <c r="K6" s="39">
        <v>9</v>
      </c>
      <c r="L6" s="40">
        <v>850</v>
      </c>
      <c r="M6" s="40">
        <v>1937</v>
      </c>
      <c r="N6" s="37" t="s">
        <v>113</v>
      </c>
      <c r="O6" s="37" t="s">
        <v>395</v>
      </c>
      <c r="P6" s="28">
        <v>1.2</v>
      </c>
      <c r="Q6" s="29" t="s">
        <v>179</v>
      </c>
    </row>
    <row r="7" spans="1:17" x14ac:dyDescent="0.15">
      <c r="A7" s="36">
        <v>44088</v>
      </c>
      <c r="B7" s="37" t="s">
        <v>394</v>
      </c>
      <c r="C7" s="37" t="s">
        <v>114</v>
      </c>
      <c r="D7" s="37" t="s">
        <v>115</v>
      </c>
      <c r="E7" s="38">
        <v>900</v>
      </c>
      <c r="F7" s="37" t="s">
        <v>37</v>
      </c>
      <c r="G7" s="37" t="s">
        <v>38</v>
      </c>
      <c r="H7" s="37" t="s">
        <v>288</v>
      </c>
      <c r="I7" s="37" t="s">
        <v>289</v>
      </c>
      <c r="J7" s="37" t="s">
        <v>290</v>
      </c>
      <c r="K7" s="39">
        <v>9</v>
      </c>
      <c r="L7" s="40">
        <v>900</v>
      </c>
      <c r="M7" s="40">
        <v>2050</v>
      </c>
      <c r="N7" s="37" t="s">
        <v>90</v>
      </c>
      <c r="O7" s="37" t="s">
        <v>395</v>
      </c>
      <c r="P7" s="28">
        <v>10.8</v>
      </c>
      <c r="Q7" s="29" t="s">
        <v>179</v>
      </c>
    </row>
    <row r="8" spans="1:17" x14ac:dyDescent="0.15">
      <c r="A8" s="36">
        <v>44089</v>
      </c>
      <c r="B8" s="37" t="s">
        <v>394</v>
      </c>
      <c r="C8" s="37" t="s">
        <v>116</v>
      </c>
      <c r="D8" s="37" t="s">
        <v>117</v>
      </c>
      <c r="E8" s="38">
        <v>800</v>
      </c>
      <c r="F8" s="37" t="s">
        <v>37</v>
      </c>
      <c r="G8" s="37" t="s">
        <v>38</v>
      </c>
      <c r="H8" s="37" t="s">
        <v>291</v>
      </c>
      <c r="I8" s="37" t="s">
        <v>292</v>
      </c>
      <c r="J8" s="37" t="s">
        <v>293</v>
      </c>
      <c r="K8" s="39">
        <v>8</v>
      </c>
      <c r="L8" s="40">
        <v>800</v>
      </c>
      <c r="M8" s="40">
        <v>1817.5</v>
      </c>
      <c r="N8" s="37" t="s">
        <v>118</v>
      </c>
      <c r="O8" s="37" t="s">
        <v>395</v>
      </c>
      <c r="P8" s="28">
        <v>9.6</v>
      </c>
      <c r="Q8" s="29" t="s">
        <v>179</v>
      </c>
    </row>
    <row r="9" spans="1:17" x14ac:dyDescent="0.15">
      <c r="A9" s="36">
        <v>44091</v>
      </c>
      <c r="B9" s="37" t="s">
        <v>394</v>
      </c>
      <c r="C9" s="37" t="s">
        <v>119</v>
      </c>
      <c r="D9" s="37" t="s">
        <v>120</v>
      </c>
      <c r="E9" s="38">
        <v>700</v>
      </c>
      <c r="F9" s="37" t="s">
        <v>37</v>
      </c>
      <c r="G9" s="37" t="s">
        <v>38</v>
      </c>
      <c r="H9" s="37" t="s">
        <v>294</v>
      </c>
      <c r="I9" s="37" t="s">
        <v>295</v>
      </c>
      <c r="J9" s="37" t="s">
        <v>296</v>
      </c>
      <c r="K9" s="39">
        <v>7</v>
      </c>
      <c r="L9" s="40">
        <v>700</v>
      </c>
      <c r="M9" s="40">
        <v>1585.5</v>
      </c>
      <c r="N9" s="37" t="s">
        <v>72</v>
      </c>
      <c r="O9" s="37" t="s">
        <v>395</v>
      </c>
      <c r="P9" s="28">
        <v>8.4</v>
      </c>
      <c r="Q9" s="29" t="s">
        <v>175</v>
      </c>
    </row>
    <row r="10" spans="1:17" x14ac:dyDescent="0.15">
      <c r="A10" s="36">
        <v>44091</v>
      </c>
      <c r="B10" s="37" t="s">
        <v>394</v>
      </c>
      <c r="C10" s="37" t="s">
        <v>121</v>
      </c>
      <c r="D10" s="37" t="s">
        <v>122</v>
      </c>
      <c r="E10" s="38">
        <v>500</v>
      </c>
      <c r="F10" s="37" t="s">
        <v>37</v>
      </c>
      <c r="G10" s="37" t="s">
        <v>38</v>
      </c>
      <c r="H10" s="37" t="s">
        <v>297</v>
      </c>
      <c r="I10" s="37" t="s">
        <v>298</v>
      </c>
      <c r="J10" s="37" t="s">
        <v>299</v>
      </c>
      <c r="K10" s="39">
        <v>5</v>
      </c>
      <c r="L10" s="40">
        <v>500</v>
      </c>
      <c r="M10" s="40">
        <v>1135.5</v>
      </c>
      <c r="N10" s="37" t="s">
        <v>66</v>
      </c>
      <c r="O10" s="37" t="s">
        <v>395</v>
      </c>
      <c r="P10" s="28">
        <v>5.95</v>
      </c>
      <c r="Q10" s="29" t="s">
        <v>175</v>
      </c>
    </row>
    <row r="11" spans="1:17" x14ac:dyDescent="0.15">
      <c r="A11" s="36">
        <v>44092</v>
      </c>
      <c r="B11" s="37" t="s">
        <v>394</v>
      </c>
      <c r="C11" s="37" t="s">
        <v>123</v>
      </c>
      <c r="D11" s="37" t="s">
        <v>124</v>
      </c>
      <c r="E11" s="38">
        <v>250</v>
      </c>
      <c r="F11" s="37" t="s">
        <v>37</v>
      </c>
      <c r="G11" s="37" t="s">
        <v>38</v>
      </c>
      <c r="H11" s="37" t="s">
        <v>300</v>
      </c>
      <c r="I11" s="37" t="s">
        <v>301</v>
      </c>
      <c r="J11" s="37" t="s">
        <v>302</v>
      </c>
      <c r="K11" s="39">
        <v>3</v>
      </c>
      <c r="L11" s="40">
        <v>250</v>
      </c>
      <c r="M11" s="40">
        <v>573.5</v>
      </c>
      <c r="N11" s="37" t="s">
        <v>125</v>
      </c>
      <c r="O11" s="37" t="s">
        <v>395</v>
      </c>
      <c r="P11" s="28">
        <v>3.24</v>
      </c>
      <c r="Q11" s="29" t="s">
        <v>175</v>
      </c>
    </row>
    <row r="12" spans="1:17" x14ac:dyDescent="0.15">
      <c r="A12" s="36">
        <v>44092</v>
      </c>
      <c r="B12" s="37" t="s">
        <v>394</v>
      </c>
      <c r="C12" s="37" t="s">
        <v>126</v>
      </c>
      <c r="D12" s="37" t="s">
        <v>127</v>
      </c>
      <c r="E12" s="38">
        <v>600</v>
      </c>
      <c r="F12" s="37" t="s">
        <v>37</v>
      </c>
      <c r="G12" s="37" t="s">
        <v>38</v>
      </c>
      <c r="H12" s="37" t="s">
        <v>303</v>
      </c>
      <c r="I12" s="37" t="s">
        <v>304</v>
      </c>
      <c r="J12" s="37" t="s">
        <v>305</v>
      </c>
      <c r="K12" s="39">
        <v>6</v>
      </c>
      <c r="L12" s="40">
        <v>600</v>
      </c>
      <c r="M12" s="40">
        <v>1363</v>
      </c>
      <c r="N12" s="37" t="s">
        <v>96</v>
      </c>
      <c r="O12" s="37" t="s">
        <v>395</v>
      </c>
      <c r="P12" s="28">
        <v>7.2</v>
      </c>
      <c r="Q12" s="29" t="s">
        <v>175</v>
      </c>
    </row>
    <row r="13" spans="1:17" x14ac:dyDescent="0.15">
      <c r="A13" s="36">
        <v>44092</v>
      </c>
      <c r="B13" s="37" t="s">
        <v>394</v>
      </c>
      <c r="C13" s="37" t="s">
        <v>128</v>
      </c>
      <c r="D13" s="37" t="s">
        <v>129</v>
      </c>
      <c r="E13" s="38">
        <v>400</v>
      </c>
      <c r="F13" s="37" t="s">
        <v>37</v>
      </c>
      <c r="G13" s="37" t="s">
        <v>38</v>
      </c>
      <c r="H13" s="37" t="s">
        <v>306</v>
      </c>
      <c r="I13" s="37" t="s">
        <v>307</v>
      </c>
      <c r="J13" s="37" t="s">
        <v>308</v>
      </c>
      <c r="K13" s="39">
        <v>4</v>
      </c>
      <c r="L13" s="40">
        <v>400</v>
      </c>
      <c r="M13" s="40">
        <v>910.5</v>
      </c>
      <c r="N13" s="37" t="s">
        <v>130</v>
      </c>
      <c r="O13" s="37" t="s">
        <v>395</v>
      </c>
      <c r="P13" s="28">
        <v>4.76</v>
      </c>
      <c r="Q13" s="29" t="s">
        <v>175</v>
      </c>
    </row>
    <row r="14" spans="1:17" x14ac:dyDescent="0.15">
      <c r="A14" s="36">
        <v>44092</v>
      </c>
      <c r="B14" s="37" t="s">
        <v>394</v>
      </c>
      <c r="C14" s="37" t="s">
        <v>131</v>
      </c>
      <c r="D14" s="37" t="s">
        <v>132</v>
      </c>
      <c r="E14" s="38">
        <v>200</v>
      </c>
      <c r="F14" s="37" t="s">
        <v>37</v>
      </c>
      <c r="G14" s="37" t="s">
        <v>38</v>
      </c>
      <c r="H14" s="37" t="s">
        <v>309</v>
      </c>
      <c r="I14" s="37" t="s">
        <v>310</v>
      </c>
      <c r="J14" s="37" t="s">
        <v>311</v>
      </c>
      <c r="K14" s="39">
        <v>2</v>
      </c>
      <c r="L14" s="40">
        <v>200</v>
      </c>
      <c r="M14" s="40">
        <v>458</v>
      </c>
      <c r="N14" s="37" t="s">
        <v>133</v>
      </c>
      <c r="O14" s="37" t="s">
        <v>395</v>
      </c>
      <c r="P14" s="28">
        <v>2.38</v>
      </c>
      <c r="Q14" s="29" t="s">
        <v>175</v>
      </c>
    </row>
    <row r="15" spans="1:17" x14ac:dyDescent="0.15">
      <c r="A15" s="36">
        <v>44092</v>
      </c>
      <c r="B15" s="37" t="s">
        <v>394</v>
      </c>
      <c r="C15" s="37" t="s">
        <v>134</v>
      </c>
      <c r="D15" s="37" t="s">
        <v>135</v>
      </c>
      <c r="E15" s="38">
        <v>250</v>
      </c>
      <c r="F15" s="37" t="s">
        <v>37</v>
      </c>
      <c r="G15" s="37" t="s">
        <v>38</v>
      </c>
      <c r="H15" s="37" t="s">
        <v>312</v>
      </c>
      <c r="I15" s="37" t="s">
        <v>313</v>
      </c>
      <c r="J15" s="37" t="s">
        <v>314</v>
      </c>
      <c r="K15" s="39">
        <v>3</v>
      </c>
      <c r="L15" s="40">
        <v>250</v>
      </c>
      <c r="M15" s="40">
        <v>574.5</v>
      </c>
      <c r="N15" s="37" t="s">
        <v>136</v>
      </c>
      <c r="O15" s="37" t="s">
        <v>395</v>
      </c>
      <c r="P15" s="28">
        <v>3.22</v>
      </c>
      <c r="Q15" s="29" t="s">
        <v>175</v>
      </c>
    </row>
    <row r="16" spans="1:17" x14ac:dyDescent="0.15">
      <c r="A16" s="36">
        <v>44092</v>
      </c>
      <c r="B16" s="37" t="s">
        <v>394</v>
      </c>
      <c r="C16" s="37" t="s">
        <v>137</v>
      </c>
      <c r="D16" s="37" t="s">
        <v>138</v>
      </c>
      <c r="E16" s="38">
        <v>300</v>
      </c>
      <c r="F16" s="37" t="s">
        <v>37</v>
      </c>
      <c r="G16" s="37" t="s">
        <v>38</v>
      </c>
      <c r="H16" s="37" t="s">
        <v>315</v>
      </c>
      <c r="I16" s="37" t="s">
        <v>316</v>
      </c>
      <c r="J16" s="37" t="s">
        <v>317</v>
      </c>
      <c r="K16" s="39">
        <v>3</v>
      </c>
      <c r="L16" s="40">
        <v>300</v>
      </c>
      <c r="M16" s="40">
        <v>682.5</v>
      </c>
      <c r="N16" s="37" t="s">
        <v>139</v>
      </c>
      <c r="O16" s="37" t="s">
        <v>395</v>
      </c>
      <c r="P16" s="28">
        <v>3.57</v>
      </c>
      <c r="Q16" s="29" t="s">
        <v>175</v>
      </c>
    </row>
    <row r="17" spans="1:21" x14ac:dyDescent="0.15">
      <c r="A17" s="36">
        <v>44093</v>
      </c>
      <c r="B17" s="37" t="s">
        <v>394</v>
      </c>
      <c r="C17" s="37" t="s">
        <v>140</v>
      </c>
      <c r="D17" s="37" t="s">
        <v>141</v>
      </c>
      <c r="E17" s="38">
        <v>250</v>
      </c>
      <c r="F17" s="37" t="s">
        <v>37</v>
      </c>
      <c r="G17" s="37" t="s">
        <v>38</v>
      </c>
      <c r="H17" s="37" t="s">
        <v>318</v>
      </c>
      <c r="I17" s="37" t="s">
        <v>319</v>
      </c>
      <c r="J17" s="37" t="s">
        <v>320</v>
      </c>
      <c r="K17" s="39">
        <v>3</v>
      </c>
      <c r="L17" s="40">
        <v>250</v>
      </c>
      <c r="M17" s="40">
        <v>576.5</v>
      </c>
      <c r="N17" s="37" t="s">
        <v>125</v>
      </c>
      <c r="O17" s="37" t="s">
        <v>395</v>
      </c>
      <c r="P17" s="28">
        <v>3.24</v>
      </c>
      <c r="Q17" s="29" t="s">
        <v>175</v>
      </c>
    </row>
    <row r="18" spans="1:21" x14ac:dyDescent="0.15">
      <c r="A18" s="36">
        <v>44094</v>
      </c>
      <c r="B18" s="37" t="s">
        <v>394</v>
      </c>
      <c r="C18" s="37" t="s">
        <v>142</v>
      </c>
      <c r="D18" s="37" t="s">
        <v>143</v>
      </c>
      <c r="E18" s="38">
        <v>450</v>
      </c>
      <c r="F18" s="37" t="s">
        <v>37</v>
      </c>
      <c r="G18" s="37" t="s">
        <v>38</v>
      </c>
      <c r="H18" s="37" t="s">
        <v>321</v>
      </c>
      <c r="I18" s="37" t="s">
        <v>322</v>
      </c>
      <c r="J18" s="37" t="s">
        <v>323</v>
      </c>
      <c r="K18" s="39">
        <v>5</v>
      </c>
      <c r="L18" s="40">
        <v>450</v>
      </c>
      <c r="M18" s="40">
        <v>1033.5</v>
      </c>
      <c r="N18" s="37" t="s">
        <v>144</v>
      </c>
      <c r="O18" s="37" t="s">
        <v>395</v>
      </c>
      <c r="P18" s="28">
        <v>5.6</v>
      </c>
      <c r="Q18" s="29" t="s">
        <v>175</v>
      </c>
    </row>
    <row r="19" spans="1:21" x14ac:dyDescent="0.15">
      <c r="A19" s="36">
        <v>44094</v>
      </c>
      <c r="B19" s="37" t="s">
        <v>394</v>
      </c>
      <c r="C19" s="37" t="s">
        <v>145</v>
      </c>
      <c r="D19" s="37" t="s">
        <v>146</v>
      </c>
      <c r="E19" s="38">
        <v>400</v>
      </c>
      <c r="F19" s="37" t="s">
        <v>37</v>
      </c>
      <c r="G19" s="37" t="s">
        <v>38</v>
      </c>
      <c r="H19" s="37" t="s">
        <v>324</v>
      </c>
      <c r="I19" s="37" t="s">
        <v>325</v>
      </c>
      <c r="J19" s="37" t="s">
        <v>326</v>
      </c>
      <c r="K19" s="39">
        <v>4</v>
      </c>
      <c r="L19" s="40">
        <v>400</v>
      </c>
      <c r="M19" s="40">
        <v>915.5</v>
      </c>
      <c r="N19" s="37" t="s">
        <v>147</v>
      </c>
      <c r="O19" s="37" t="s">
        <v>395</v>
      </c>
      <c r="P19" s="28">
        <v>4.8</v>
      </c>
      <c r="Q19" s="29" t="s">
        <v>175</v>
      </c>
    </row>
    <row r="20" spans="1:21" x14ac:dyDescent="0.15">
      <c r="A20" s="36">
        <v>44094</v>
      </c>
      <c r="B20" s="37" t="s">
        <v>394</v>
      </c>
      <c r="C20" s="37" t="s">
        <v>148</v>
      </c>
      <c r="D20" s="37" t="s">
        <v>396</v>
      </c>
      <c r="E20" s="38">
        <v>1200</v>
      </c>
      <c r="F20" s="37" t="s">
        <v>37</v>
      </c>
      <c r="G20" s="37" t="s">
        <v>38</v>
      </c>
      <c r="H20" s="37" t="s">
        <v>327</v>
      </c>
      <c r="I20" s="37" t="s">
        <v>328</v>
      </c>
      <c r="J20" s="37" t="s">
        <v>329</v>
      </c>
      <c r="K20" s="39">
        <v>12</v>
      </c>
      <c r="L20" s="40">
        <v>1200</v>
      </c>
      <c r="M20" s="40">
        <v>2739</v>
      </c>
      <c r="N20" s="37" t="s">
        <v>149</v>
      </c>
      <c r="O20" s="37" t="s">
        <v>395</v>
      </c>
      <c r="P20" s="28">
        <v>14.28</v>
      </c>
      <c r="Q20" s="29" t="s">
        <v>175</v>
      </c>
    </row>
    <row r="21" spans="1:21" x14ac:dyDescent="0.15">
      <c r="A21" s="36">
        <v>44094</v>
      </c>
      <c r="B21" s="37" t="s">
        <v>394</v>
      </c>
      <c r="C21" s="37" t="s">
        <v>150</v>
      </c>
      <c r="D21" s="37" t="s">
        <v>151</v>
      </c>
      <c r="E21" s="38">
        <v>700</v>
      </c>
      <c r="F21" s="37" t="s">
        <v>37</v>
      </c>
      <c r="G21" s="37" t="s">
        <v>38</v>
      </c>
      <c r="H21" s="37" t="s">
        <v>330</v>
      </c>
      <c r="I21" s="37" t="s">
        <v>331</v>
      </c>
      <c r="J21" s="37" t="s">
        <v>332</v>
      </c>
      <c r="K21" s="39">
        <v>7</v>
      </c>
      <c r="L21" s="40">
        <v>700</v>
      </c>
      <c r="M21" s="40">
        <v>1596.5</v>
      </c>
      <c r="N21" s="37" t="s">
        <v>72</v>
      </c>
      <c r="O21" s="37" t="s">
        <v>395</v>
      </c>
      <c r="P21" s="28">
        <v>8.4</v>
      </c>
      <c r="Q21" s="29" t="s">
        <v>175</v>
      </c>
    </row>
    <row r="22" spans="1:21" x14ac:dyDescent="0.15">
      <c r="A22" s="41">
        <v>44095</v>
      </c>
      <c r="B22" s="42" t="s">
        <v>397</v>
      </c>
      <c r="C22" s="42" t="s">
        <v>152</v>
      </c>
      <c r="D22" s="42" t="s">
        <v>153</v>
      </c>
      <c r="E22" s="43">
        <v>550</v>
      </c>
      <c r="F22" s="42" t="s">
        <v>37</v>
      </c>
      <c r="G22" s="42" t="s">
        <v>38</v>
      </c>
      <c r="H22" s="42" t="s">
        <v>333</v>
      </c>
      <c r="I22" s="42" t="s">
        <v>334</v>
      </c>
      <c r="J22" s="42" t="s">
        <v>335</v>
      </c>
      <c r="K22" s="44">
        <v>6</v>
      </c>
      <c r="L22" s="45">
        <v>550</v>
      </c>
      <c r="M22" s="45">
        <v>1262</v>
      </c>
      <c r="N22" s="42" t="s">
        <v>154</v>
      </c>
      <c r="O22" s="42" t="s">
        <v>395</v>
      </c>
      <c r="P22" s="28">
        <v>6.62</v>
      </c>
      <c r="Q22" s="29" t="s">
        <v>175</v>
      </c>
    </row>
    <row r="23" spans="1:21" x14ac:dyDescent="0.15">
      <c r="A23" s="41">
        <v>44095</v>
      </c>
      <c r="B23" s="42" t="s">
        <v>397</v>
      </c>
      <c r="C23" s="42" t="s">
        <v>155</v>
      </c>
      <c r="D23" s="42" t="s">
        <v>156</v>
      </c>
      <c r="E23" s="43">
        <v>500</v>
      </c>
      <c r="F23" s="42" t="s">
        <v>37</v>
      </c>
      <c r="G23" s="42" t="s">
        <v>38</v>
      </c>
      <c r="H23" s="42" t="s">
        <v>336</v>
      </c>
      <c r="I23" s="42" t="s">
        <v>337</v>
      </c>
      <c r="J23" s="42" t="s">
        <v>338</v>
      </c>
      <c r="K23" s="44">
        <v>5</v>
      </c>
      <c r="L23" s="45">
        <v>500</v>
      </c>
      <c r="M23" s="45">
        <v>1136.5</v>
      </c>
      <c r="N23" s="42" t="s">
        <v>55</v>
      </c>
      <c r="O23" s="42" t="s">
        <v>395</v>
      </c>
      <c r="P23" s="28">
        <v>6</v>
      </c>
      <c r="Q23" s="29" t="s">
        <v>175</v>
      </c>
    </row>
    <row r="24" spans="1:21" x14ac:dyDescent="0.15">
      <c r="A24" s="41">
        <v>44095</v>
      </c>
      <c r="B24" s="42" t="s">
        <v>397</v>
      </c>
      <c r="C24" s="42" t="s">
        <v>157</v>
      </c>
      <c r="D24" s="42" t="s">
        <v>158</v>
      </c>
      <c r="E24" s="43">
        <v>850</v>
      </c>
      <c r="F24" s="42" t="s">
        <v>37</v>
      </c>
      <c r="G24" s="42" t="s">
        <v>38</v>
      </c>
      <c r="H24" s="42" t="s">
        <v>339</v>
      </c>
      <c r="I24" s="42" t="s">
        <v>340</v>
      </c>
      <c r="J24" s="42" t="s">
        <v>341</v>
      </c>
      <c r="K24" s="44">
        <v>9</v>
      </c>
      <c r="L24" s="45">
        <v>850</v>
      </c>
      <c r="M24" s="45">
        <v>1942</v>
      </c>
      <c r="N24" s="42" t="s">
        <v>159</v>
      </c>
      <c r="O24" s="42" t="s">
        <v>395</v>
      </c>
      <c r="P24" s="28">
        <v>10</v>
      </c>
      <c r="Q24" s="29" t="s">
        <v>175</v>
      </c>
    </row>
    <row r="25" spans="1:21" x14ac:dyDescent="0.15">
      <c r="A25" s="41">
        <v>44094</v>
      </c>
      <c r="B25" s="42" t="s">
        <v>397</v>
      </c>
      <c r="C25" s="42" t="s">
        <v>160</v>
      </c>
      <c r="D25" s="42" t="s">
        <v>398</v>
      </c>
      <c r="E25" s="43">
        <v>100</v>
      </c>
      <c r="F25" s="42" t="s">
        <v>37</v>
      </c>
      <c r="G25" s="42" t="s">
        <v>38</v>
      </c>
      <c r="H25" s="42" t="s">
        <v>342</v>
      </c>
      <c r="I25" s="42" t="s">
        <v>343</v>
      </c>
      <c r="J25" s="42" t="s">
        <v>344</v>
      </c>
      <c r="K25" s="44">
        <v>1</v>
      </c>
      <c r="L25" s="45">
        <v>100</v>
      </c>
      <c r="M25" s="45">
        <v>229.5</v>
      </c>
      <c r="N25" s="42" t="s">
        <v>58</v>
      </c>
      <c r="O25" s="42" t="s">
        <v>395</v>
      </c>
      <c r="P25" s="28">
        <v>1.2</v>
      </c>
      <c r="Q25" s="29" t="s">
        <v>175</v>
      </c>
    </row>
    <row r="26" spans="1:21" x14ac:dyDescent="0.15">
      <c r="A26" s="41">
        <v>44094</v>
      </c>
      <c r="B26" s="42" t="s">
        <v>397</v>
      </c>
      <c r="C26" s="42" t="s">
        <v>161</v>
      </c>
      <c r="D26" s="42" t="s">
        <v>162</v>
      </c>
      <c r="E26" s="43">
        <v>800</v>
      </c>
      <c r="F26" s="42" t="s">
        <v>37</v>
      </c>
      <c r="G26" s="42" t="s">
        <v>38</v>
      </c>
      <c r="H26" s="42" t="s">
        <v>345</v>
      </c>
      <c r="I26" s="42" t="s">
        <v>346</v>
      </c>
      <c r="J26" s="42" t="s">
        <v>347</v>
      </c>
      <c r="K26" s="44">
        <v>8</v>
      </c>
      <c r="L26" s="45">
        <v>800</v>
      </c>
      <c r="M26" s="45">
        <v>1827</v>
      </c>
      <c r="N26" s="42" t="s">
        <v>118</v>
      </c>
      <c r="O26" s="42" t="s">
        <v>395</v>
      </c>
      <c r="P26" s="28">
        <v>9.6</v>
      </c>
      <c r="Q26" s="29" t="s">
        <v>175</v>
      </c>
    </row>
    <row r="27" spans="1:21" x14ac:dyDescent="0.15">
      <c r="A27" s="41">
        <v>44096</v>
      </c>
      <c r="B27" s="42" t="s">
        <v>397</v>
      </c>
      <c r="C27" s="42" t="s">
        <v>163</v>
      </c>
      <c r="D27" s="42" t="s">
        <v>164</v>
      </c>
      <c r="E27" s="43">
        <v>600</v>
      </c>
      <c r="F27" s="42" t="s">
        <v>37</v>
      </c>
      <c r="G27" s="42" t="s">
        <v>38</v>
      </c>
      <c r="H27" s="42" t="s">
        <v>348</v>
      </c>
      <c r="I27" s="42" t="s">
        <v>349</v>
      </c>
      <c r="J27" s="42" t="s">
        <v>350</v>
      </c>
      <c r="K27" s="44">
        <v>6</v>
      </c>
      <c r="L27" s="45">
        <v>600</v>
      </c>
      <c r="M27" s="45">
        <v>1367</v>
      </c>
      <c r="N27" s="42" t="s">
        <v>96</v>
      </c>
      <c r="O27" s="42" t="s">
        <v>395</v>
      </c>
      <c r="P27" s="28">
        <v>7.2</v>
      </c>
      <c r="Q27" s="29" t="s">
        <v>175</v>
      </c>
    </row>
    <row r="28" spans="1:21" x14ac:dyDescent="0.15">
      <c r="A28" s="41">
        <v>44097</v>
      </c>
      <c r="B28" s="42" t="s">
        <v>397</v>
      </c>
      <c r="C28" s="42" t="s">
        <v>351</v>
      </c>
      <c r="D28" s="42" t="s">
        <v>352</v>
      </c>
      <c r="E28" s="43">
        <v>300</v>
      </c>
      <c r="F28" s="42" t="s">
        <v>37</v>
      </c>
      <c r="G28" s="42" t="s">
        <v>38</v>
      </c>
      <c r="H28" s="42" t="s">
        <v>353</v>
      </c>
      <c r="I28" s="42" t="s">
        <v>354</v>
      </c>
      <c r="J28" s="42" t="s">
        <v>355</v>
      </c>
      <c r="K28" s="44">
        <v>3</v>
      </c>
      <c r="L28" s="45">
        <v>300</v>
      </c>
      <c r="M28" s="45">
        <v>680.5</v>
      </c>
      <c r="N28" s="42" t="s">
        <v>356</v>
      </c>
      <c r="O28" s="42" t="s">
        <v>395</v>
      </c>
      <c r="P28" s="28">
        <v>3.6</v>
      </c>
      <c r="Q28" s="29" t="s">
        <v>175</v>
      </c>
    </row>
    <row r="29" spans="1:21" x14ac:dyDescent="0.15">
      <c r="A29" s="41">
        <v>44097</v>
      </c>
      <c r="B29" s="42" t="s">
        <v>397</v>
      </c>
      <c r="C29" s="42" t="s">
        <v>357</v>
      </c>
      <c r="D29" s="42" t="s">
        <v>399</v>
      </c>
      <c r="E29" s="43">
        <v>250</v>
      </c>
      <c r="F29" s="42" t="s">
        <v>37</v>
      </c>
      <c r="G29" s="42" t="s">
        <v>38</v>
      </c>
      <c r="H29" s="42" t="s">
        <v>358</v>
      </c>
      <c r="I29" s="42" t="s">
        <v>359</v>
      </c>
      <c r="J29" s="42" t="s">
        <v>360</v>
      </c>
      <c r="K29" s="44">
        <v>3</v>
      </c>
      <c r="L29" s="45">
        <v>250</v>
      </c>
      <c r="M29" s="45">
        <v>577</v>
      </c>
      <c r="N29" s="42" t="s">
        <v>136</v>
      </c>
      <c r="O29" s="42" t="s">
        <v>395</v>
      </c>
      <c r="P29" s="28">
        <v>3.22</v>
      </c>
      <c r="Q29" s="29" t="s">
        <v>175</v>
      </c>
    </row>
    <row r="30" spans="1:21" x14ac:dyDescent="0.15">
      <c r="A30" s="41">
        <v>44098</v>
      </c>
      <c r="B30" s="42" t="s">
        <v>400</v>
      </c>
      <c r="C30" s="42" t="s">
        <v>401</v>
      </c>
      <c r="D30" s="42" t="s">
        <v>402</v>
      </c>
      <c r="E30" s="43">
        <v>50</v>
      </c>
      <c r="F30" s="42" t="s">
        <v>37</v>
      </c>
      <c r="G30" s="42" t="s">
        <v>38</v>
      </c>
      <c r="H30" s="42" t="s">
        <v>403</v>
      </c>
      <c r="I30" s="42" t="s">
        <v>404</v>
      </c>
      <c r="J30" s="42" t="s">
        <v>405</v>
      </c>
      <c r="K30" s="44">
        <v>1</v>
      </c>
      <c r="L30" s="45">
        <v>50</v>
      </c>
      <c r="M30" s="45">
        <v>120.5</v>
      </c>
      <c r="N30" s="42" t="s">
        <v>272</v>
      </c>
      <c r="O30" s="42" t="s">
        <v>40</v>
      </c>
      <c r="P30" s="28">
        <v>0.84</v>
      </c>
      <c r="Q30" s="29" t="s">
        <v>175</v>
      </c>
    </row>
    <row r="31" spans="1:21" x14ac:dyDescent="0.15">
      <c r="E31" s="46">
        <f>SUM(E2:E30)</f>
        <v>14000</v>
      </c>
      <c r="K31" s="46">
        <f>SUM(K2:K30)</f>
        <v>146</v>
      </c>
      <c r="M31" s="46">
        <f>SUM(M2:M30)</f>
        <v>31944</v>
      </c>
      <c r="R31" s="29"/>
      <c r="S31" s="29"/>
      <c r="T31" s="29"/>
      <c r="U31" s="29"/>
    </row>
    <row r="32" spans="1:21" x14ac:dyDescent="0.1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6:17" x14ac:dyDescent="0.15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6:17" x14ac:dyDescent="0.15"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6:17" x14ac:dyDescent="0.15">
      <c r="K35" s="22"/>
      <c r="L35" s="22"/>
      <c r="M35" s="22"/>
      <c r="N35" s="22"/>
      <c r="O35" s="22"/>
      <c r="P35" s="22"/>
      <c r="Q35" s="22"/>
    </row>
    <row r="36" spans="6:17" x14ac:dyDescent="0.15">
      <c r="J36" s="34"/>
      <c r="K36" s="29"/>
      <c r="Q36" s="22"/>
    </row>
  </sheetData>
  <autoFilter ref="A1:Q29" xr:uid="{00000000-0009-0000-0000-000002000000}"/>
  <conditionalFormatting sqref="D16:D18">
    <cfRule type="duplicateValues" dxfId="13" priority="12"/>
  </conditionalFormatting>
  <conditionalFormatting sqref="D19:D21">
    <cfRule type="duplicateValues" dxfId="12" priority="10"/>
  </conditionalFormatting>
  <conditionalFormatting sqref="D19:D21">
    <cfRule type="duplicateValues" dxfId="11" priority="11"/>
  </conditionalFormatting>
  <conditionalFormatting sqref="D25:D26">
    <cfRule type="duplicateValues" dxfId="10" priority="8"/>
  </conditionalFormatting>
  <conditionalFormatting sqref="D25:D26">
    <cfRule type="duplicateValues" dxfId="9" priority="9"/>
  </conditionalFormatting>
  <conditionalFormatting sqref="D27">
    <cfRule type="duplicateValues" dxfId="8" priority="7"/>
  </conditionalFormatting>
  <conditionalFormatting sqref="D28">
    <cfRule type="duplicateValues" dxfId="7" priority="5"/>
  </conditionalFormatting>
  <conditionalFormatting sqref="D28">
    <cfRule type="duplicateValues" dxfId="6" priority="6"/>
  </conditionalFormatting>
  <conditionalFormatting sqref="D36:D1048576 D1:D15 D22:D24">
    <cfRule type="duplicateValues" dxfId="5" priority="13"/>
  </conditionalFormatting>
  <conditionalFormatting sqref="D36:D1048576 D1:D18 D22:D24">
    <cfRule type="duplicateValues" dxfId="4" priority="14"/>
  </conditionalFormatting>
  <conditionalFormatting sqref="D29">
    <cfRule type="duplicateValues" dxfId="3" priority="3"/>
  </conditionalFormatting>
  <conditionalFormatting sqref="D29">
    <cfRule type="duplicateValues" dxfId="2" priority="4"/>
  </conditionalFormatting>
  <conditionalFormatting sqref="D30">
    <cfRule type="duplicateValues" dxfId="1" priority="1"/>
  </conditionalFormatting>
  <conditionalFormatting sqref="D30">
    <cfRule type="duplicateValues" dxfId="0" priority="2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SHPT LOT</vt:lpstr>
      <vt:lpstr>Абрис (20К)</vt:lpstr>
      <vt:lpstr>РРС (14К)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2020-09-22T06:14:07Z</cp:lastPrinted>
  <dcterms:created xsi:type="dcterms:W3CDTF">2020-09-21T13:24:42Z</dcterms:created>
  <dcterms:modified xsi:type="dcterms:W3CDTF">2020-09-25T12:12:31Z</dcterms:modified>
</cp:coreProperties>
</file>