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6440"/>
  </bookViews>
  <sheets>
    <sheet name="Foglio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/>
  <c r="E9" l="1"/>
  <c r="F9" s="1"/>
  <c r="E10"/>
  <c r="F10" s="1"/>
  <c r="E12"/>
  <c r="F12" s="1"/>
  <c r="D11"/>
  <c r="E3"/>
  <c r="F3" s="1"/>
  <c r="E4"/>
  <c r="F4" s="1"/>
  <c r="D2"/>
  <c r="E14"/>
  <c r="F14" s="1"/>
  <c r="E15"/>
  <c r="F15" s="1"/>
  <c r="E5"/>
  <c r="F5" s="1"/>
  <c r="E6"/>
  <c r="F6" s="1"/>
  <c r="E16"/>
  <c r="F16" s="1"/>
  <c r="D13"/>
  <c r="E13" l="1"/>
  <c r="F13" s="1"/>
  <c r="E2"/>
  <c r="F2" s="1"/>
  <c r="E11"/>
  <c r="F11" s="1"/>
  <c r="E7"/>
  <c r="F7" s="1"/>
  <c r="E8"/>
  <c r="F8" s="1"/>
  <c r="F18" l="1"/>
</calcChain>
</file>

<file path=xl/sharedStrings.xml><?xml version="1.0" encoding="utf-8"?>
<sst xmlns="http://schemas.openxmlformats.org/spreadsheetml/2006/main" count="18" uniqueCount="18">
  <si>
    <t>040113 - YOGURTERIA FROZEN YOGURT RIBES MIRTILLO MELOGRANO 80g</t>
  </si>
  <si>
    <t>040109 -YOGURTERIA FROZEN YOGURT CARAMELLO SALATO 80g</t>
  </si>
  <si>
    <t>040117 - YOGURTERIA 5 STECCHI DI FROZEN YOGURT BIANCO S.L. 250g</t>
  </si>
  <si>
    <t>010611 - ALPEKER PANCAKES BIO 200g</t>
  </si>
  <si>
    <t>040108 - YOGURTERIA FROZEN YOGURT VANIGLIA E LAMPONE 80g</t>
  </si>
  <si>
    <t>040116 - YOGURTERIA FROZEN YOGURT BIANCO S.L. 80g new pack</t>
  </si>
  <si>
    <t>040120 - YOGURTERIA FROZEN YOGURT RIBES MIRTILLO MELOGRANO 250g</t>
  </si>
  <si>
    <t>TOT. BANCALI</t>
  </si>
  <si>
    <t>Photo</t>
  </si>
  <si>
    <t>Product</t>
  </si>
  <si>
    <t>Expire Date</t>
  </si>
  <si>
    <t>Pieces</t>
  </si>
  <si>
    <t>Carton</t>
  </si>
  <si>
    <t>Pallet</t>
  </si>
  <si>
    <t>RRP.</t>
  </si>
  <si>
    <t>Offer</t>
  </si>
  <si>
    <t>TOT.Offer</t>
  </si>
  <si>
    <t>TOT. RRP.</t>
  </si>
</sst>
</file>

<file path=xl/styles.xml><?xml version="1.0" encoding="utf-8"?>
<styleSheet xmlns="http://schemas.openxmlformats.org/spreadsheetml/2006/main">
  <fonts count="5">
    <font>
      <sz val="11"/>
      <color theme="1"/>
      <name val="Arial"/>
      <family val="2"/>
      <scheme val="minor"/>
    </font>
    <font>
      <sz val="11"/>
      <color rgb="FF006100"/>
      <name val="Arial"/>
      <family val="2"/>
      <scheme val="minor"/>
    </font>
    <font>
      <b/>
      <i/>
      <sz val="11"/>
      <color theme="1"/>
      <name val="Arial"/>
      <family val="2"/>
      <scheme val="minor"/>
    </font>
    <font>
      <b/>
      <i/>
      <sz val="11"/>
      <name val="Arial"/>
      <family val="2"/>
      <scheme val="minor"/>
    </font>
    <font>
      <b/>
      <sz val="11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1">
    <xf numFmtId="0" fontId="0" fillId="0" borderId="0" xfId="0"/>
    <xf numFmtId="0" fontId="0" fillId="0" borderId="0" xfId="0"/>
    <xf numFmtId="0" fontId="0" fillId="0" borderId="0" xfId="0" applyFill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3" fillId="0" borderId="8" xfId="0" quotePrefix="1" applyFont="1" applyBorder="1" applyAlignment="1">
      <alignment horizontal="center" vertical="center" wrapText="1"/>
    </xf>
    <xf numFmtId="0" fontId="2" fillId="0" borderId="0" xfId="0" applyFont="1"/>
    <xf numFmtId="14" fontId="3" fillId="0" borderId="4" xfId="0" applyNumberFormat="1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/>
    </xf>
    <xf numFmtId="14" fontId="3" fillId="0" borderId="7" xfId="0" applyNumberFormat="1" applyFont="1" applyFill="1" applyBorder="1" applyAlignment="1">
      <alignment horizontal="center" vertical="center"/>
    </xf>
    <xf numFmtId="14" fontId="3" fillId="0" borderId="9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2" xfId="0" applyFont="1" applyFill="1" applyBorder="1"/>
    <xf numFmtId="4" fontId="2" fillId="4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4" fontId="2" fillId="4" borderId="14" xfId="0" applyNumberFormat="1" applyFont="1" applyFill="1" applyBorder="1" applyAlignment="1">
      <alignment horizontal="center" vertical="center"/>
    </xf>
    <xf numFmtId="4" fontId="2" fillId="0" borderId="12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0" fontId="3" fillId="0" borderId="10" xfId="0" quotePrefix="1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3" fillId="0" borderId="3" xfId="0" quotePrefix="1" applyFont="1" applyBorder="1" applyAlignment="1">
      <alignment horizontal="center" vertical="center" wrapText="1"/>
    </xf>
    <xf numFmtId="0" fontId="3" fillId="0" borderId="6" xfId="0" quotePrefix="1" applyFont="1" applyBorder="1" applyAlignment="1">
      <alignment horizontal="center" vertical="center" wrapText="1"/>
    </xf>
  </cellXfs>
  <cellStyles count="2">
    <cellStyle name="Normal" xfId="0" builtinId="0"/>
    <cellStyle name="טוב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266063</xdr:colOff>
      <xdr:row>3</xdr:row>
      <xdr:rowOff>31752</xdr:rowOff>
    </xdr:from>
    <xdr:to>
      <xdr:col>0</xdr:col>
      <xdr:colOff>1671106</xdr:colOff>
      <xdr:row>3</xdr:row>
      <xdr:rowOff>1428750</xdr:rowOff>
    </xdr:to>
    <xdr:pic>
      <xdr:nvPicPr>
        <xdr:cNvPr id="2" name="Immagine 1" descr="Frozen Yogurt al Ribes, Mirtilli e Melograno - Yogurteria Merano -  Monoporzione 80g">
          <a:extLst>
            <a:ext uri="{FF2B5EF4-FFF2-40B4-BE49-F238E27FC236}">
              <a16:creationId xmlns:a16="http://schemas.microsoft.com/office/drawing/2014/main" xmlns="" id="{A2727AFC-FF69-447C-873B-26756C15C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063" y="904877"/>
          <a:ext cx="1405043" cy="13969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309563</xdr:colOff>
      <xdr:row>7</xdr:row>
      <xdr:rowOff>37768</xdr:rowOff>
    </xdr:from>
    <xdr:to>
      <xdr:col>0</xdr:col>
      <xdr:colOff>1674813</xdr:colOff>
      <xdr:row>7</xdr:row>
      <xdr:rowOff>1394549</xdr:rowOff>
    </xdr:to>
    <xdr:pic>
      <xdr:nvPicPr>
        <xdr:cNvPr id="3" name="Immagine 2" descr="Frozen Yogurt Naturale - Yogurteria Merano - Monoporzione 80g">
          <a:extLst>
            <a:ext uri="{FF2B5EF4-FFF2-40B4-BE49-F238E27FC236}">
              <a16:creationId xmlns:a16="http://schemas.microsoft.com/office/drawing/2014/main" xmlns="" id="{9E2F47C5-779E-4E40-B1F1-B0DE1AF28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9563" y="3196893"/>
          <a:ext cx="1365250" cy="13567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238125</xdr:colOff>
      <xdr:row>9</xdr:row>
      <xdr:rowOff>55241</xdr:rowOff>
    </xdr:from>
    <xdr:to>
      <xdr:col>0</xdr:col>
      <xdr:colOff>1666873</xdr:colOff>
      <xdr:row>9</xdr:row>
      <xdr:rowOff>1474786</xdr:rowOff>
    </xdr:to>
    <xdr:pic>
      <xdr:nvPicPr>
        <xdr:cNvPr id="4" name="Immagine 3" descr="Frozen Yogurt alla Vaniglia e Lampone - Yogurteria Merano - Monoporzione 80g">
          <a:extLst>
            <a:ext uri="{FF2B5EF4-FFF2-40B4-BE49-F238E27FC236}">
              <a16:creationId xmlns:a16="http://schemas.microsoft.com/office/drawing/2014/main" xmlns="" id="{02681E65-9962-41F2-B990-494168B36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8125" y="5190804"/>
          <a:ext cx="1428748" cy="1419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238125</xdr:colOff>
      <xdr:row>11</xdr:row>
      <xdr:rowOff>107868</xdr:rowOff>
    </xdr:from>
    <xdr:to>
      <xdr:col>0</xdr:col>
      <xdr:colOff>1682748</xdr:colOff>
      <xdr:row>11</xdr:row>
      <xdr:rowOff>1542842</xdr:rowOff>
    </xdr:to>
    <xdr:pic>
      <xdr:nvPicPr>
        <xdr:cNvPr id="5" name="Immagine 4" descr="Frozen Yogurt al Caramello Salato - Yogurteria Merano - Monoporzione 80g">
          <a:extLst>
            <a:ext uri="{FF2B5EF4-FFF2-40B4-BE49-F238E27FC236}">
              <a16:creationId xmlns:a16="http://schemas.microsoft.com/office/drawing/2014/main" xmlns="" id="{8DFB4ECD-D7A0-4D6B-86AE-A888E96FF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8125" y="7219868"/>
          <a:ext cx="1444623" cy="1434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333375</xdr:colOff>
      <xdr:row>12</xdr:row>
      <xdr:rowOff>45073</xdr:rowOff>
    </xdr:from>
    <xdr:to>
      <xdr:col>0</xdr:col>
      <xdr:colOff>1731961</xdr:colOff>
      <xdr:row>12</xdr:row>
      <xdr:rowOff>1435098</xdr:rowOff>
    </xdr:to>
    <xdr:pic>
      <xdr:nvPicPr>
        <xdr:cNvPr id="6" name="Immagine 5" descr="Frozen Yogurt Naturale su stecco - ALPEKER SRL - MyBusinessCibus">
          <a:extLst>
            <a:ext uri="{FF2B5EF4-FFF2-40B4-BE49-F238E27FC236}">
              <a16:creationId xmlns:a16="http://schemas.microsoft.com/office/drawing/2014/main" xmlns="" id="{C9A8C2C4-C7C1-457D-9B15-984214AC1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3375" y="8681073"/>
          <a:ext cx="1398586" cy="139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428625</xdr:colOff>
      <xdr:row>14</xdr:row>
      <xdr:rowOff>92323</xdr:rowOff>
    </xdr:from>
    <xdr:to>
      <xdr:col>0</xdr:col>
      <xdr:colOff>1547813</xdr:colOff>
      <xdr:row>14</xdr:row>
      <xdr:rowOff>1203323</xdr:rowOff>
    </xdr:to>
    <xdr:pic>
      <xdr:nvPicPr>
        <xdr:cNvPr id="7" name="Immagine 6" descr="Frozen Yogurt al Ribes, Mirtilli e Melograno - Yogurteria Merano -  Barattolo 250g">
          <a:extLst>
            <a:ext uri="{FF2B5EF4-FFF2-40B4-BE49-F238E27FC236}">
              <a16:creationId xmlns:a16="http://schemas.microsoft.com/office/drawing/2014/main" xmlns="" id="{6857ED1C-69A5-4ADF-A3DE-405474D20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8625" y="10466636"/>
          <a:ext cx="1119188" cy="111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325436</xdr:colOff>
      <xdr:row>15</xdr:row>
      <xdr:rowOff>50193</xdr:rowOff>
    </xdr:from>
    <xdr:to>
      <xdr:col>0</xdr:col>
      <xdr:colOff>1573211</xdr:colOff>
      <xdr:row>15</xdr:row>
      <xdr:rowOff>1289050</xdr:rowOff>
    </xdr:to>
    <xdr:pic>
      <xdr:nvPicPr>
        <xdr:cNvPr id="8" name="Immagine 7" descr="Alpeker Organic Pancakes - Italianfood.net - The Authentic Italian Fo…">
          <a:extLst>
            <a:ext uri="{FF2B5EF4-FFF2-40B4-BE49-F238E27FC236}">
              <a16:creationId xmlns:a16="http://schemas.microsoft.com/office/drawing/2014/main" xmlns="" id="{8C386FD9-FF9E-4E4E-A454-11E5CDC11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5436" y="11742131"/>
          <a:ext cx="1247775" cy="12388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topLeftCell="A7" zoomScale="80" zoomScaleNormal="80" workbookViewId="0">
      <selection activeCell="J1" sqref="J1"/>
    </sheetView>
  </sheetViews>
  <sheetFormatPr defaultColWidth="8.625" defaultRowHeight="14.25"/>
  <cols>
    <col min="1" max="1" width="28.125" style="1" customWidth="1"/>
    <col min="2" max="2" width="57.125" customWidth="1"/>
    <col min="3" max="3" width="15" customWidth="1"/>
    <col min="4" max="4" width="13.375" customWidth="1"/>
    <col min="5" max="5" width="13.375" bestFit="1" customWidth="1"/>
    <col min="6" max="6" width="11.875" customWidth="1"/>
    <col min="7" max="7" width="13" customWidth="1"/>
    <col min="8" max="9" width="13" style="1" customWidth="1"/>
    <col min="10" max="10" width="19.375" customWidth="1"/>
  </cols>
  <sheetData>
    <row r="1" spans="1:10" ht="15.75" thickBot="1">
      <c r="A1" s="52" t="s">
        <v>8</v>
      </c>
      <c r="B1" s="3" t="s">
        <v>9</v>
      </c>
      <c r="C1" s="3" t="s">
        <v>10</v>
      </c>
      <c r="D1" s="4" t="s">
        <v>11</v>
      </c>
      <c r="E1" s="4" t="s">
        <v>12</v>
      </c>
      <c r="F1" s="4" t="s">
        <v>13</v>
      </c>
      <c r="G1" s="5" t="s">
        <v>14</v>
      </c>
      <c r="H1" s="36" t="s">
        <v>15</v>
      </c>
      <c r="I1" s="36" t="s">
        <v>16</v>
      </c>
      <c r="J1" s="5" t="s">
        <v>17</v>
      </c>
    </row>
    <row r="2" spans="1:10" ht="22.5" customHeight="1">
      <c r="A2"/>
      <c r="B2" s="56" t="s">
        <v>0</v>
      </c>
      <c r="C2" s="9">
        <v>44678</v>
      </c>
      <c r="D2" s="13">
        <f>3960+155</f>
        <v>4115</v>
      </c>
      <c r="E2" s="14">
        <f>D2/10</f>
        <v>411.5</v>
      </c>
      <c r="F2" s="26">
        <f>E2/198</f>
        <v>2.0782828282828283</v>
      </c>
      <c r="G2" s="16"/>
      <c r="H2" s="37"/>
      <c r="I2" s="37"/>
      <c r="J2" s="6"/>
    </row>
    <row r="3" spans="1:10" s="1" customFormat="1" ht="17.100000000000001" customHeight="1">
      <c r="B3" s="57"/>
      <c r="C3" s="10">
        <v>44679</v>
      </c>
      <c r="D3" s="15">
        <v>3960</v>
      </c>
      <c r="E3" s="16">
        <f t="shared" ref="E3:E4" si="0">D3/10</f>
        <v>396</v>
      </c>
      <c r="F3" s="16">
        <f t="shared" ref="F3:F4" si="1">E3/198</f>
        <v>2</v>
      </c>
      <c r="G3" s="16"/>
      <c r="H3" s="37"/>
      <c r="I3" s="37"/>
      <c r="J3" s="6"/>
    </row>
    <row r="4" spans="1:10" s="1" customFormat="1" ht="119.1" customHeight="1" thickBot="1">
      <c r="B4" s="58"/>
      <c r="C4" s="11">
        <v>44685</v>
      </c>
      <c r="D4" s="17">
        <v>3960</v>
      </c>
      <c r="E4" s="18">
        <f t="shared" si="0"/>
        <v>396</v>
      </c>
      <c r="F4" s="18">
        <f t="shared" si="1"/>
        <v>2</v>
      </c>
      <c r="G4" s="16">
        <v>1.49</v>
      </c>
      <c r="H4" s="37">
        <v>0.22</v>
      </c>
      <c r="I4" s="43">
        <v>2713.7</v>
      </c>
      <c r="J4" s="44">
        <v>17932.150000000001</v>
      </c>
    </row>
    <row r="5" spans="1:10" s="1" customFormat="1" ht="20.45" customHeight="1">
      <c r="B5" s="53" t="s">
        <v>5</v>
      </c>
      <c r="C5" s="9">
        <v>44799</v>
      </c>
      <c r="D5" s="13">
        <v>1740</v>
      </c>
      <c r="E5" s="14">
        <f t="shared" ref="E5:E8" si="2">D5/10</f>
        <v>174</v>
      </c>
      <c r="F5" s="26">
        <f t="shared" ref="F5:F8" si="3">E5/198</f>
        <v>0.87878787878787878</v>
      </c>
      <c r="G5" s="16"/>
      <c r="H5" s="37"/>
      <c r="I5" s="37"/>
      <c r="J5" s="16"/>
    </row>
    <row r="6" spans="1:10" s="1" customFormat="1" ht="19.5" customHeight="1">
      <c r="B6" s="55"/>
      <c r="C6" s="10">
        <v>45007</v>
      </c>
      <c r="D6" s="19">
        <v>60</v>
      </c>
      <c r="E6" s="16">
        <f t="shared" si="2"/>
        <v>6</v>
      </c>
      <c r="F6" s="27">
        <f t="shared" si="3"/>
        <v>3.0303030303030304E-2</v>
      </c>
      <c r="G6" s="16"/>
      <c r="H6" s="37"/>
      <c r="I6" s="37"/>
      <c r="J6" s="16"/>
    </row>
    <row r="7" spans="1:10" s="1" customFormat="1" ht="21" customHeight="1">
      <c r="B7" s="55"/>
      <c r="C7" s="10">
        <v>44651</v>
      </c>
      <c r="D7" s="15">
        <v>40</v>
      </c>
      <c r="E7" s="16">
        <f t="shared" si="2"/>
        <v>4</v>
      </c>
      <c r="F7" s="27">
        <f t="shared" si="3"/>
        <v>2.0202020202020204E-2</v>
      </c>
      <c r="G7" s="16"/>
      <c r="H7" s="37"/>
      <c r="I7" s="37"/>
      <c r="J7" s="16"/>
    </row>
    <row r="8" spans="1:10" s="1" customFormat="1" ht="118.5" customHeight="1" thickBot="1">
      <c r="A8"/>
      <c r="B8" s="54"/>
      <c r="C8" s="11">
        <v>44685</v>
      </c>
      <c r="D8" s="17">
        <v>1940</v>
      </c>
      <c r="E8" s="18">
        <f t="shared" si="2"/>
        <v>194</v>
      </c>
      <c r="F8" s="28">
        <f t="shared" si="3"/>
        <v>0.97979797979797978</v>
      </c>
      <c r="G8" s="16">
        <v>1.49</v>
      </c>
      <c r="H8" s="37">
        <v>0.22</v>
      </c>
      <c r="I8" s="37">
        <v>831.6</v>
      </c>
      <c r="J8" s="44">
        <v>5632.2</v>
      </c>
    </row>
    <row r="9" spans="1:10" s="1" customFormat="1" ht="30" customHeight="1">
      <c r="B9" s="53" t="s">
        <v>4</v>
      </c>
      <c r="C9" s="10">
        <v>44677</v>
      </c>
      <c r="D9" s="19">
        <v>600</v>
      </c>
      <c r="E9" s="16">
        <f t="shared" ref="E9:E10" si="4">D9/10</f>
        <v>60</v>
      </c>
      <c r="F9" s="27">
        <f t="shared" ref="F9:F10" si="5">E9/198</f>
        <v>0.30303030303030304</v>
      </c>
      <c r="G9" s="16"/>
      <c r="H9" s="37"/>
      <c r="I9" s="37"/>
      <c r="J9" s="16"/>
    </row>
    <row r="10" spans="1:10" s="2" customFormat="1" ht="123.95" customHeight="1" thickBot="1">
      <c r="A10"/>
      <c r="B10" s="54"/>
      <c r="C10" s="10">
        <v>44799</v>
      </c>
      <c r="D10" s="20">
        <v>2290</v>
      </c>
      <c r="E10" s="21">
        <f t="shared" si="4"/>
        <v>229</v>
      </c>
      <c r="F10" s="29">
        <f t="shared" si="5"/>
        <v>1.1565656565656566</v>
      </c>
      <c r="G10" s="31">
        <v>1.49</v>
      </c>
      <c r="H10" s="37">
        <v>0.22</v>
      </c>
      <c r="I10" s="37">
        <v>635.79999999999995</v>
      </c>
      <c r="J10" s="49">
        <v>4306.1000000000004</v>
      </c>
    </row>
    <row r="11" spans="1:10" ht="26.25" customHeight="1">
      <c r="B11" s="59" t="s">
        <v>1</v>
      </c>
      <c r="C11" s="9">
        <v>44684</v>
      </c>
      <c r="D11" s="13">
        <f>8380+11880</f>
        <v>20260</v>
      </c>
      <c r="E11" s="14">
        <f>D11/10</f>
        <v>2026</v>
      </c>
      <c r="F11" s="26">
        <f>E11/198</f>
        <v>10.232323232323232</v>
      </c>
      <c r="G11" s="16"/>
      <c r="H11" s="37"/>
      <c r="I11" s="37"/>
      <c r="J11" s="16"/>
    </row>
    <row r="12" spans="1:10" s="1" customFormat="1" ht="129.94999999999999" customHeight="1" thickBot="1">
      <c r="A12"/>
      <c r="B12" s="60"/>
      <c r="C12" s="11">
        <v>44649</v>
      </c>
      <c r="D12" s="22">
        <v>900</v>
      </c>
      <c r="E12" s="18">
        <f>D12/10</f>
        <v>90</v>
      </c>
      <c r="F12" s="28">
        <f>E12/198</f>
        <v>0.45454545454545453</v>
      </c>
      <c r="G12" s="16">
        <v>1.49</v>
      </c>
      <c r="H12" s="37">
        <v>0.22</v>
      </c>
      <c r="I12" s="43">
        <v>4655.2</v>
      </c>
      <c r="J12" s="44">
        <v>31528.400000000001</v>
      </c>
    </row>
    <row r="13" spans="1:10" ht="122.1" customHeight="1" thickBot="1">
      <c r="A13"/>
      <c r="B13" s="7" t="s">
        <v>2</v>
      </c>
      <c r="C13" s="12">
        <v>44712</v>
      </c>
      <c r="D13" s="23">
        <f>3228+438</f>
        <v>3666</v>
      </c>
      <c r="E13" s="24">
        <f>D13/6</f>
        <v>611</v>
      </c>
      <c r="F13" s="30">
        <f>E13/75</f>
        <v>8.1466666666666665</v>
      </c>
      <c r="G13" s="32">
        <v>3.99</v>
      </c>
      <c r="H13" s="38">
        <v>0.59</v>
      </c>
      <c r="I13" s="45">
        <v>2162.94</v>
      </c>
      <c r="J13" s="48">
        <v>14627.34</v>
      </c>
    </row>
    <row r="14" spans="1:10" s="1" customFormat="1" ht="15" customHeight="1">
      <c r="B14" s="53" t="s">
        <v>6</v>
      </c>
      <c r="C14" s="9">
        <v>44671</v>
      </c>
      <c r="D14" s="13">
        <v>16116</v>
      </c>
      <c r="E14" s="14">
        <f t="shared" ref="E14:E15" si="6">D14/6</f>
        <v>2686</v>
      </c>
      <c r="F14" s="26">
        <f t="shared" ref="F14:F15" si="7">E14/112</f>
        <v>23.982142857142858</v>
      </c>
      <c r="G14" s="33"/>
      <c r="H14" s="39"/>
      <c r="I14" s="39"/>
      <c r="J14" s="32"/>
    </row>
    <row r="15" spans="1:10" s="1" customFormat="1" ht="104.1" customHeight="1" thickBot="1">
      <c r="A15"/>
      <c r="B15" s="54"/>
      <c r="C15" s="11">
        <v>44700</v>
      </c>
      <c r="D15" s="22">
        <v>1470</v>
      </c>
      <c r="E15" s="18">
        <f t="shared" si="6"/>
        <v>245</v>
      </c>
      <c r="F15" s="28">
        <f t="shared" si="7"/>
        <v>2.1875</v>
      </c>
      <c r="G15" s="34">
        <v>2.99</v>
      </c>
      <c r="H15" s="40">
        <v>0.45</v>
      </c>
      <c r="I15" s="46">
        <v>7913.7</v>
      </c>
      <c r="J15" s="47">
        <v>52582.14</v>
      </c>
    </row>
    <row r="16" spans="1:10" ht="115.5" customHeight="1">
      <c r="A16"/>
      <c r="B16" s="51" t="s">
        <v>3</v>
      </c>
      <c r="C16" s="9">
        <v>44706</v>
      </c>
      <c r="D16" s="25">
        <f>350-10</f>
        <v>340</v>
      </c>
      <c r="E16" s="14">
        <f>D16/10</f>
        <v>34</v>
      </c>
      <c r="F16" s="26">
        <f>E16/56</f>
        <v>0.6071428571428571</v>
      </c>
      <c r="G16" s="35">
        <v>2.99</v>
      </c>
      <c r="H16" s="41">
        <v>0.45</v>
      </c>
      <c r="I16" s="41">
        <v>153</v>
      </c>
      <c r="J16" s="47">
        <v>1016.6</v>
      </c>
    </row>
    <row r="17" spans="2:10" ht="15" thickBot="1">
      <c r="B17" s="8"/>
      <c r="C17" s="8"/>
      <c r="D17" s="8"/>
      <c r="E17" s="8"/>
      <c r="F17" s="8"/>
      <c r="G17" s="6"/>
      <c r="H17" s="42"/>
      <c r="I17" s="42"/>
      <c r="J17" s="6"/>
    </row>
    <row r="18" spans="2:10" ht="27.6" customHeight="1" thickBot="1">
      <c r="B18" s="8"/>
      <c r="C18" s="8"/>
      <c r="D18" s="8"/>
      <c r="E18" s="8" t="s">
        <v>7</v>
      </c>
      <c r="F18" s="50">
        <f>SUM(F2:F17)</f>
        <v>55.057290764790757</v>
      </c>
      <c r="G18" s="16"/>
      <c r="H18" s="37"/>
      <c r="I18" s="43">
        <v>19065.939999999999</v>
      </c>
      <c r="J18" s="44">
        <v>127624.93</v>
      </c>
    </row>
  </sheetData>
  <mergeCells count="5">
    <mergeCell ref="B14:B15"/>
    <mergeCell ref="B5:B8"/>
    <mergeCell ref="B2:B4"/>
    <mergeCell ref="B11:B12"/>
    <mergeCell ref="B9:B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Windows User</cp:lastModifiedBy>
  <dcterms:created xsi:type="dcterms:W3CDTF">2022-01-12T14:38:15Z</dcterms:created>
  <dcterms:modified xsi:type="dcterms:W3CDTF">2022-02-02T19:46:20Z</dcterms:modified>
</cp:coreProperties>
</file>