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6608" windowHeight="9432" tabRatio="273"/>
  </bookViews>
  <sheets>
    <sheet name="LIST" sheetId="1" r:id="rId1"/>
  </sheets>
  <definedNames>
    <definedName name="_xlnm.Print_Area" localSheetId="0">LIST!$A$1:$O$18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N17" i="1"/>
  <c r="O16" i="1"/>
  <c r="N16" i="1" s="1"/>
  <c r="O15" i="1"/>
  <c r="N15" i="1" s="1"/>
  <c r="N14" i="1"/>
  <c r="O13" i="1"/>
  <c r="N13" i="1" s="1"/>
  <c r="N12" i="1"/>
  <c r="N11" i="1"/>
  <c r="N10" i="1"/>
  <c r="N9" i="1"/>
  <c r="O8" i="1"/>
  <c r="N8" i="1" s="1"/>
  <c r="O7" i="1"/>
  <c r="N7" i="1" s="1"/>
  <c r="N6" i="1"/>
  <c r="O5" i="1"/>
  <c r="N5" i="1"/>
  <c r="O4" i="1"/>
  <c r="N4" i="1" s="1"/>
  <c r="O3" i="1"/>
  <c r="N3" i="1" s="1"/>
  <c r="O18" i="1" l="1"/>
  <c r="N18" i="1"/>
</calcChain>
</file>

<file path=xl/sharedStrings.xml><?xml version="1.0" encoding="utf-8"?>
<sst xmlns="http://schemas.openxmlformats.org/spreadsheetml/2006/main" count="161" uniqueCount="59">
  <si>
    <t>No.</t>
    <phoneticPr fontId="6"/>
  </si>
  <si>
    <t>Location</t>
    <phoneticPr fontId="6"/>
  </si>
  <si>
    <t>Description</t>
    <phoneticPr fontId="3"/>
  </si>
  <si>
    <t>OD</t>
    <phoneticPr fontId="6"/>
  </si>
  <si>
    <t>Lbs/Ft</t>
    <phoneticPr fontId="6"/>
  </si>
  <si>
    <t>Grade</t>
    <phoneticPr fontId="6"/>
  </si>
  <si>
    <t>Length</t>
    <phoneticPr fontId="3"/>
  </si>
  <si>
    <t>Japan</t>
    <phoneticPr fontId="6"/>
  </si>
  <si>
    <t>Green tube</t>
    <phoneticPr fontId="6"/>
  </si>
  <si>
    <t>熱処理前</t>
    <rPh sb="0" eb="1">
      <t>ネツ</t>
    </rPh>
    <rPh sb="1" eb="3">
      <t>ショリ</t>
    </rPh>
    <rPh sb="3" eb="4">
      <t>マエ</t>
    </rPh>
    <phoneticPr fontId="3"/>
  </si>
  <si>
    <t>3-1/2</t>
    <phoneticPr fontId="6"/>
  </si>
  <si>
    <t>88.9</t>
    <phoneticPr fontId="3"/>
  </si>
  <si>
    <t>G-105 or S-135</t>
    <phoneticPr fontId="3"/>
  </si>
  <si>
    <t>プレーンエンド</t>
    <phoneticPr fontId="3"/>
  </si>
  <si>
    <t>Range 2</t>
    <phoneticPr fontId="3"/>
  </si>
  <si>
    <t>8.5～9.7m</t>
    <phoneticPr fontId="3"/>
  </si>
  <si>
    <t>プレーンエンド</t>
  </si>
  <si>
    <t>Range 2</t>
  </si>
  <si>
    <t>8.5～9.7m</t>
  </si>
  <si>
    <t>4</t>
    <phoneticPr fontId="6"/>
  </si>
  <si>
    <t>101.6</t>
    <phoneticPr fontId="3"/>
  </si>
  <si>
    <t>4-1/2</t>
    <phoneticPr fontId="6"/>
  </si>
  <si>
    <t>114.3</t>
    <phoneticPr fontId="3"/>
  </si>
  <si>
    <t>5</t>
    <phoneticPr fontId="6"/>
  </si>
  <si>
    <t>5-1/2</t>
    <phoneticPr fontId="6"/>
  </si>
  <si>
    <t>139.7</t>
    <phoneticPr fontId="3"/>
  </si>
  <si>
    <t>6-5/8</t>
    <phoneticPr fontId="6"/>
  </si>
  <si>
    <t>168.3</t>
    <phoneticPr fontId="3"/>
  </si>
  <si>
    <t>Upset to grade pipe (UTG)</t>
    <phoneticPr fontId="6"/>
  </si>
  <si>
    <t>熱処理・アップセット済</t>
    <rPh sb="0" eb="3">
      <t>ネツショリ</t>
    </rPh>
    <rPh sb="10" eb="11">
      <t>スミ</t>
    </rPh>
    <phoneticPr fontId="3"/>
  </si>
  <si>
    <t>2-3/8</t>
    <phoneticPr fontId="6"/>
  </si>
  <si>
    <t>60.3</t>
    <phoneticPr fontId="3"/>
  </si>
  <si>
    <t>G-105</t>
    <phoneticPr fontId="6"/>
  </si>
  <si>
    <t>アップセット</t>
    <phoneticPr fontId="3"/>
  </si>
  <si>
    <t>S-135</t>
    <phoneticPr fontId="6"/>
  </si>
  <si>
    <t>アップセット</t>
  </si>
  <si>
    <t>127</t>
    <phoneticPr fontId="3"/>
  </si>
  <si>
    <t>Drill Pipe</t>
    <phoneticPr fontId="3"/>
  </si>
  <si>
    <t>完成品</t>
    <rPh sb="0" eb="3">
      <t>カンセイヒン</t>
    </rPh>
    <phoneticPr fontId="3"/>
  </si>
  <si>
    <t>total</t>
    <phoneticPr fontId="3"/>
  </si>
  <si>
    <t>A-026</t>
    <phoneticPr fontId="3"/>
  </si>
  <si>
    <t>STATUS</t>
    <phoneticPr fontId="3"/>
  </si>
  <si>
    <t>OD MM</t>
    <phoneticPr fontId="3"/>
  </si>
  <si>
    <t>WT MM</t>
    <phoneticPr fontId="3"/>
  </si>
  <si>
    <t>ENE</t>
    <phoneticPr fontId="3"/>
  </si>
  <si>
    <t>LENGTH</t>
    <phoneticPr fontId="3"/>
  </si>
  <si>
    <t>UNIT WT</t>
    <phoneticPr fontId="3"/>
  </si>
  <si>
    <t>TOTAL WT</t>
    <phoneticPr fontId="3"/>
  </si>
  <si>
    <t>PCS.</t>
    <phoneticPr fontId="6"/>
  </si>
  <si>
    <t>GREEN TUBE: AS ROLLED</t>
    <phoneticPr fontId="3"/>
  </si>
  <si>
    <t>NO.1-8</t>
    <phoneticPr fontId="3"/>
  </si>
  <si>
    <t>UPSET UTG NO.9-14 HEAT-TREATED, UPSET PROCESSED</t>
    <phoneticPr fontId="3"/>
  </si>
  <si>
    <t>DRILL PIPE NO. 15 ALL COMPLETED.</t>
    <phoneticPr fontId="3"/>
  </si>
  <si>
    <t>END</t>
    <phoneticPr fontId="3"/>
  </si>
  <si>
    <t>NO. 1-8 PLAIN-END</t>
    <phoneticPr fontId="3"/>
  </si>
  <si>
    <t>NO.9-14 UPSET PROCESSED</t>
    <phoneticPr fontId="3"/>
  </si>
  <si>
    <t>NO.15 ALL COMPLETED.</t>
    <phoneticPr fontId="3"/>
  </si>
  <si>
    <t xml:space="preserve">DESCRIPTION/STATUS: </t>
    <phoneticPr fontId="3"/>
  </si>
  <si>
    <t>FINISHED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</si>
</sst>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 "/>
    <numFmt numFmtId="165" formatCode="0.000_);[Red]\(0.000\)"/>
    <numFmt numFmtId="166" formatCode="0.00_);[Red]\(0.00\)"/>
    <numFmt numFmtId="167" formatCode="#,##0.000;[Red]\-#,##0.000"/>
  </numFmts>
  <fonts count="8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Calibri"/>
      <family val="3"/>
      <charset val="128"/>
      <scheme val="minor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Continuous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0" fontId="4" fillId="3" borderId="1" xfId="1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49" fontId="4" fillId="3" borderId="1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Continuous" vertical="center"/>
    </xf>
    <xf numFmtId="49" fontId="4" fillId="4" borderId="1" xfId="0" quotePrefix="1" applyNumberFormat="1" applyFont="1" applyFill="1" applyBorder="1" applyAlignment="1">
      <alignment horizontal="center" vertical="center"/>
    </xf>
    <xf numFmtId="164" fontId="4" fillId="4" borderId="1" xfId="0" quotePrefix="1" applyNumberFormat="1" applyFont="1" applyFill="1" applyBorder="1" applyAlignment="1">
      <alignment horizontal="center" vertical="center"/>
    </xf>
    <xf numFmtId="40" fontId="4" fillId="4" borderId="1" xfId="1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Continuous" vertical="center"/>
    </xf>
    <xf numFmtId="165" fontId="4" fillId="4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38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8" fontId="4" fillId="4" borderId="1" xfId="1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49" fontId="4" fillId="0" borderId="4" xfId="0" quotePrefix="1" applyNumberFormat="1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90" zoomScaleNormal="90" zoomScaleSheetLayoutView="100" workbookViewId="0">
      <selection activeCell="N33" sqref="N33"/>
    </sheetView>
  </sheetViews>
  <sheetFormatPr defaultColWidth="9" defaultRowHeight="14.4"/>
  <cols>
    <col min="1" max="1" width="4.77734375" style="1" customWidth="1"/>
    <col min="2" max="2" width="9" style="1" bestFit="1" customWidth="1"/>
    <col min="3" max="3" width="23.77734375" style="1" bestFit="1" customWidth="1"/>
    <col min="4" max="4" width="17.6640625" style="1" bestFit="1" customWidth="1"/>
    <col min="5" max="5" width="6.109375" style="1" bestFit="1" customWidth="1"/>
    <col min="6" max="6" width="11" style="1" bestFit="1" customWidth="1"/>
    <col min="7" max="7" width="7.77734375" style="1" bestFit="1" customWidth="1"/>
    <col min="8" max="8" width="9.77734375" style="1" bestFit="1" customWidth="1"/>
    <col min="9" max="9" width="17.33203125" style="1" customWidth="1"/>
    <col min="10" max="10" width="10.88671875" style="1" bestFit="1" customWidth="1"/>
    <col min="11" max="11" width="8.6640625" style="1" bestFit="1" customWidth="1"/>
    <col min="12" max="12" width="11.44140625" style="1" bestFit="1" customWidth="1"/>
    <col min="13" max="13" width="11.88671875" style="1" bestFit="1" customWidth="1"/>
    <col min="14" max="14" width="12.6640625" style="1" bestFit="1" customWidth="1"/>
    <col min="15" max="15" width="8" style="46" bestFit="1" customWidth="1"/>
    <col min="16" max="16" width="9" style="4"/>
    <col min="17" max="16384" width="9" style="1"/>
  </cols>
  <sheetData>
    <row r="1" spans="1:16">
      <c r="B1" s="1" t="s">
        <v>40</v>
      </c>
      <c r="M1" s="2"/>
      <c r="N1" s="2"/>
      <c r="O1" s="3"/>
    </row>
    <row r="2" spans="1:16" s="8" customFormat="1">
      <c r="A2" s="5" t="s">
        <v>0</v>
      </c>
      <c r="B2" s="5" t="s">
        <v>1</v>
      </c>
      <c r="C2" s="5" t="s">
        <v>2</v>
      </c>
      <c r="D2" s="5" t="s">
        <v>41</v>
      </c>
      <c r="E2" s="5" t="s">
        <v>3</v>
      </c>
      <c r="F2" s="5" t="s">
        <v>42</v>
      </c>
      <c r="G2" s="5" t="s">
        <v>4</v>
      </c>
      <c r="H2" s="5" t="s">
        <v>43</v>
      </c>
      <c r="I2" s="5" t="s">
        <v>5</v>
      </c>
      <c r="J2" s="5" t="s">
        <v>44</v>
      </c>
      <c r="K2" s="5" t="s">
        <v>6</v>
      </c>
      <c r="L2" s="5" t="s">
        <v>45</v>
      </c>
      <c r="M2" s="5" t="s">
        <v>46</v>
      </c>
      <c r="N2" s="5" t="s">
        <v>47</v>
      </c>
      <c r="O2" s="6" t="s">
        <v>48</v>
      </c>
      <c r="P2" s="7"/>
    </row>
    <row r="3" spans="1:16" s="8" customFormat="1">
      <c r="A3" s="9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13" t="s">
        <v>11</v>
      </c>
      <c r="G3" s="14">
        <v>13.3</v>
      </c>
      <c r="H3" s="14">
        <v>9.35</v>
      </c>
      <c r="I3" s="9" t="s">
        <v>12</v>
      </c>
      <c r="J3" s="9" t="s">
        <v>13</v>
      </c>
      <c r="K3" s="15" t="s">
        <v>14</v>
      </c>
      <c r="L3" s="15" t="s">
        <v>15</v>
      </c>
      <c r="M3" s="16">
        <v>0.184</v>
      </c>
      <c r="N3" s="17">
        <f>M3*O3</f>
        <v>612.53599999999994</v>
      </c>
      <c r="O3" s="18">
        <f>1665+1662+2</f>
        <v>3329</v>
      </c>
      <c r="P3" s="7"/>
    </row>
    <row r="4" spans="1:16" s="8" customFormat="1">
      <c r="A4" s="9">
        <v>2</v>
      </c>
      <c r="B4" s="9" t="s">
        <v>7</v>
      </c>
      <c r="C4" s="10" t="s">
        <v>8</v>
      </c>
      <c r="D4" s="11" t="s">
        <v>9</v>
      </c>
      <c r="E4" s="12" t="s">
        <v>10</v>
      </c>
      <c r="F4" s="13" t="s">
        <v>11</v>
      </c>
      <c r="G4" s="14">
        <v>15.5</v>
      </c>
      <c r="H4" s="14">
        <v>11.4</v>
      </c>
      <c r="I4" s="9" t="s">
        <v>12</v>
      </c>
      <c r="J4" s="9" t="s">
        <v>16</v>
      </c>
      <c r="K4" s="15" t="s">
        <v>17</v>
      </c>
      <c r="L4" s="15" t="s">
        <v>18</v>
      </c>
      <c r="M4" s="16">
        <v>0.218</v>
      </c>
      <c r="N4" s="17">
        <f t="shared" ref="N4:N17" si="0">M4*O4</f>
        <v>237.184</v>
      </c>
      <c r="O4" s="18">
        <f>1505-417</f>
        <v>1088</v>
      </c>
      <c r="P4" s="7"/>
    </row>
    <row r="5" spans="1:16" s="8" customFormat="1">
      <c r="A5" s="9">
        <v>3</v>
      </c>
      <c r="B5" s="9" t="s">
        <v>7</v>
      </c>
      <c r="C5" s="10" t="s">
        <v>8</v>
      </c>
      <c r="D5" s="11" t="s">
        <v>9</v>
      </c>
      <c r="E5" s="12" t="s">
        <v>19</v>
      </c>
      <c r="F5" s="13" t="s">
        <v>20</v>
      </c>
      <c r="G5" s="14">
        <v>14</v>
      </c>
      <c r="H5" s="14">
        <v>8.3800000000000008</v>
      </c>
      <c r="I5" s="9" t="s">
        <v>12</v>
      </c>
      <c r="J5" s="9" t="s">
        <v>16</v>
      </c>
      <c r="K5" s="15" t="s">
        <v>17</v>
      </c>
      <c r="L5" s="15" t="s">
        <v>18</v>
      </c>
      <c r="M5" s="16">
        <v>0.193</v>
      </c>
      <c r="N5" s="17">
        <f t="shared" si="0"/>
        <v>605.05500000000006</v>
      </c>
      <c r="O5" s="18">
        <f>1562+1573</f>
        <v>3135</v>
      </c>
      <c r="P5" s="7"/>
    </row>
    <row r="6" spans="1:16" s="8" customFormat="1">
      <c r="A6" s="9">
        <v>4</v>
      </c>
      <c r="B6" s="9" t="s">
        <v>7</v>
      </c>
      <c r="C6" s="10" t="s">
        <v>8</v>
      </c>
      <c r="D6" s="11" t="s">
        <v>9</v>
      </c>
      <c r="E6" s="19" t="s">
        <v>21</v>
      </c>
      <c r="F6" s="20" t="s">
        <v>22</v>
      </c>
      <c r="G6" s="14">
        <v>16.600000000000001</v>
      </c>
      <c r="H6" s="14">
        <v>8.56</v>
      </c>
      <c r="I6" s="9" t="s">
        <v>12</v>
      </c>
      <c r="J6" s="9" t="s">
        <v>16</v>
      </c>
      <c r="K6" s="12" t="s">
        <v>17</v>
      </c>
      <c r="L6" s="12" t="s">
        <v>18</v>
      </c>
      <c r="M6" s="16">
        <v>0.23</v>
      </c>
      <c r="N6" s="17">
        <f t="shared" si="0"/>
        <v>201.25</v>
      </c>
      <c r="O6" s="18">
        <v>875</v>
      </c>
      <c r="P6" s="7"/>
    </row>
    <row r="7" spans="1:16" s="8" customFormat="1">
      <c r="A7" s="9">
        <v>5</v>
      </c>
      <c r="B7" s="9" t="s">
        <v>7</v>
      </c>
      <c r="C7" s="10" t="s">
        <v>8</v>
      </c>
      <c r="D7" s="11" t="s">
        <v>9</v>
      </c>
      <c r="E7" s="12" t="s">
        <v>23</v>
      </c>
      <c r="F7" s="13">
        <v>127</v>
      </c>
      <c r="G7" s="14">
        <v>19.5</v>
      </c>
      <c r="H7" s="14">
        <v>9.19</v>
      </c>
      <c r="I7" s="9" t="s">
        <v>12</v>
      </c>
      <c r="J7" s="9" t="s">
        <v>16</v>
      </c>
      <c r="K7" s="12" t="s">
        <v>17</v>
      </c>
      <c r="L7" s="12" t="s">
        <v>18</v>
      </c>
      <c r="M7" s="16">
        <v>0.27500000000000002</v>
      </c>
      <c r="N7" s="17">
        <f t="shared" si="0"/>
        <v>250.8</v>
      </c>
      <c r="O7" s="18">
        <f>1495-301-649+361+4+2</f>
        <v>912</v>
      </c>
      <c r="P7" s="7"/>
    </row>
    <row r="8" spans="1:16" s="8" customFormat="1">
      <c r="A8" s="9">
        <v>6</v>
      </c>
      <c r="B8" s="9" t="s">
        <v>7</v>
      </c>
      <c r="C8" s="10" t="s">
        <v>8</v>
      </c>
      <c r="D8" s="11" t="s">
        <v>9</v>
      </c>
      <c r="E8" s="12" t="s">
        <v>24</v>
      </c>
      <c r="F8" s="13" t="s">
        <v>25</v>
      </c>
      <c r="G8" s="14">
        <v>21.9</v>
      </c>
      <c r="H8" s="14">
        <v>9.17</v>
      </c>
      <c r="I8" s="9" t="s">
        <v>12</v>
      </c>
      <c r="J8" s="9" t="s">
        <v>16</v>
      </c>
      <c r="K8" s="15" t="s">
        <v>17</v>
      </c>
      <c r="L8" s="15" t="s">
        <v>18</v>
      </c>
      <c r="M8" s="16">
        <v>0.29699999999999999</v>
      </c>
      <c r="N8" s="17">
        <f t="shared" si="0"/>
        <v>613.899</v>
      </c>
      <c r="O8" s="18">
        <f>43+1011+1013</f>
        <v>2067</v>
      </c>
      <c r="P8" s="7"/>
    </row>
    <row r="9" spans="1:16" s="8" customFormat="1">
      <c r="A9" s="9">
        <v>7</v>
      </c>
      <c r="B9" s="9" t="s">
        <v>7</v>
      </c>
      <c r="C9" s="10" t="s">
        <v>8</v>
      </c>
      <c r="D9" s="11" t="s">
        <v>9</v>
      </c>
      <c r="E9" s="12" t="s">
        <v>24</v>
      </c>
      <c r="F9" s="13" t="s">
        <v>25</v>
      </c>
      <c r="G9" s="14">
        <v>24.7</v>
      </c>
      <c r="H9" s="14">
        <v>10.54</v>
      </c>
      <c r="I9" s="9" t="s">
        <v>12</v>
      </c>
      <c r="J9" s="9" t="s">
        <v>16</v>
      </c>
      <c r="K9" s="15" t="s">
        <v>17</v>
      </c>
      <c r="L9" s="15" t="s">
        <v>18</v>
      </c>
      <c r="M9" s="16">
        <v>0.33700000000000002</v>
      </c>
      <c r="N9" s="17">
        <f t="shared" si="0"/>
        <v>294.875</v>
      </c>
      <c r="O9" s="18">
        <v>875</v>
      </c>
      <c r="P9" s="7"/>
    </row>
    <row r="10" spans="1:16" s="8" customFormat="1">
      <c r="A10" s="9">
        <v>8</v>
      </c>
      <c r="B10" s="9" t="s">
        <v>7</v>
      </c>
      <c r="C10" s="10" t="s">
        <v>8</v>
      </c>
      <c r="D10" s="11" t="s">
        <v>9</v>
      </c>
      <c r="E10" s="12" t="s">
        <v>26</v>
      </c>
      <c r="F10" s="13" t="s">
        <v>27</v>
      </c>
      <c r="G10" s="14">
        <v>19.5</v>
      </c>
      <c r="H10" s="14">
        <v>9.19</v>
      </c>
      <c r="I10" s="9" t="s">
        <v>12</v>
      </c>
      <c r="J10" s="9" t="s">
        <v>16</v>
      </c>
      <c r="K10" s="15" t="s">
        <v>17</v>
      </c>
      <c r="L10" s="15" t="s">
        <v>18</v>
      </c>
      <c r="M10" s="16">
        <v>0.36199999999999999</v>
      </c>
      <c r="N10" s="17">
        <f t="shared" si="0"/>
        <v>0.72399999999999998</v>
      </c>
      <c r="O10" s="18">
        <v>2</v>
      </c>
      <c r="P10" s="7"/>
    </row>
    <row r="11" spans="1:16" s="8" customFormat="1">
      <c r="A11" s="21">
        <v>9</v>
      </c>
      <c r="B11" s="21" t="s">
        <v>7</v>
      </c>
      <c r="C11" s="22" t="s">
        <v>28</v>
      </c>
      <c r="D11" s="23" t="s">
        <v>29</v>
      </c>
      <c r="E11" s="24" t="s">
        <v>30</v>
      </c>
      <c r="F11" s="25" t="s">
        <v>31</v>
      </c>
      <c r="G11" s="26">
        <v>6.65</v>
      </c>
      <c r="H11" s="26">
        <v>7.11</v>
      </c>
      <c r="I11" s="21" t="s">
        <v>32</v>
      </c>
      <c r="J11" s="21" t="s">
        <v>33</v>
      </c>
      <c r="K11" s="27" t="s">
        <v>17</v>
      </c>
      <c r="L11" s="28" t="s">
        <v>18</v>
      </c>
      <c r="M11" s="29">
        <v>9.2999999999999999E-2</v>
      </c>
      <c r="N11" s="30">
        <f t="shared" si="0"/>
        <v>2.6040000000000001</v>
      </c>
      <c r="O11" s="31">
        <v>28</v>
      </c>
      <c r="P11" s="7"/>
    </row>
    <row r="12" spans="1:16" s="8" customFormat="1">
      <c r="A12" s="21">
        <v>10</v>
      </c>
      <c r="B12" s="21" t="s">
        <v>7</v>
      </c>
      <c r="C12" s="22" t="s">
        <v>28</v>
      </c>
      <c r="D12" s="23" t="s">
        <v>29</v>
      </c>
      <c r="E12" s="22" t="s">
        <v>10</v>
      </c>
      <c r="F12" s="32" t="s">
        <v>11</v>
      </c>
      <c r="G12" s="26">
        <v>13.3</v>
      </c>
      <c r="H12" s="26">
        <v>9.35</v>
      </c>
      <c r="I12" s="21" t="s">
        <v>34</v>
      </c>
      <c r="J12" s="21" t="s">
        <v>35</v>
      </c>
      <c r="K12" s="22" t="s">
        <v>17</v>
      </c>
      <c r="L12" s="23" t="s">
        <v>18</v>
      </c>
      <c r="M12" s="29">
        <v>0.184</v>
      </c>
      <c r="N12" s="30">
        <f t="shared" si="0"/>
        <v>45.448</v>
      </c>
      <c r="O12" s="31">
        <v>247</v>
      </c>
      <c r="P12" s="7"/>
    </row>
    <row r="13" spans="1:16" s="8" customFormat="1">
      <c r="A13" s="21">
        <v>11</v>
      </c>
      <c r="B13" s="21" t="s">
        <v>7</v>
      </c>
      <c r="C13" s="22" t="s">
        <v>28</v>
      </c>
      <c r="D13" s="23" t="s">
        <v>29</v>
      </c>
      <c r="E13" s="22" t="s">
        <v>10</v>
      </c>
      <c r="F13" s="32" t="s">
        <v>11</v>
      </c>
      <c r="G13" s="26">
        <v>15.5</v>
      </c>
      <c r="H13" s="26">
        <v>11.4</v>
      </c>
      <c r="I13" s="21" t="s">
        <v>32</v>
      </c>
      <c r="J13" s="33" t="s">
        <v>35</v>
      </c>
      <c r="K13" s="22" t="s">
        <v>17</v>
      </c>
      <c r="L13" s="23" t="s">
        <v>18</v>
      </c>
      <c r="M13" s="29">
        <v>0.218</v>
      </c>
      <c r="N13" s="30">
        <f t="shared" si="0"/>
        <v>23.762</v>
      </c>
      <c r="O13" s="31">
        <f>426-1-316</f>
        <v>109</v>
      </c>
      <c r="P13" s="7"/>
    </row>
    <row r="14" spans="1:16" s="8" customFormat="1">
      <c r="A14" s="21">
        <v>12</v>
      </c>
      <c r="B14" s="21" t="s">
        <v>7</v>
      </c>
      <c r="C14" s="22" t="s">
        <v>28</v>
      </c>
      <c r="D14" s="23" t="s">
        <v>29</v>
      </c>
      <c r="E14" s="22" t="s">
        <v>21</v>
      </c>
      <c r="F14" s="32" t="s">
        <v>22</v>
      </c>
      <c r="G14" s="26">
        <v>16.600000000000001</v>
      </c>
      <c r="H14" s="26">
        <v>8.56</v>
      </c>
      <c r="I14" s="21" t="s">
        <v>34</v>
      </c>
      <c r="J14" s="21" t="s">
        <v>35</v>
      </c>
      <c r="K14" s="22" t="s">
        <v>17</v>
      </c>
      <c r="L14" s="23" t="s">
        <v>18</v>
      </c>
      <c r="M14" s="29">
        <v>0.23</v>
      </c>
      <c r="N14" s="30">
        <f t="shared" si="0"/>
        <v>91.08</v>
      </c>
      <c r="O14" s="31">
        <v>396</v>
      </c>
      <c r="P14" s="7"/>
    </row>
    <row r="15" spans="1:16" s="8" customFormat="1">
      <c r="A15" s="21">
        <v>13</v>
      </c>
      <c r="B15" s="21" t="s">
        <v>7</v>
      </c>
      <c r="C15" s="22" t="s">
        <v>28</v>
      </c>
      <c r="D15" s="23" t="s">
        <v>29</v>
      </c>
      <c r="E15" s="22" t="s">
        <v>23</v>
      </c>
      <c r="F15" s="32" t="s">
        <v>36</v>
      </c>
      <c r="G15" s="26">
        <v>19.5</v>
      </c>
      <c r="H15" s="26">
        <v>9.19</v>
      </c>
      <c r="I15" s="21" t="s">
        <v>32</v>
      </c>
      <c r="J15" s="21" t="s">
        <v>35</v>
      </c>
      <c r="K15" s="22" t="s">
        <v>17</v>
      </c>
      <c r="L15" s="23" t="s">
        <v>18</v>
      </c>
      <c r="M15" s="29">
        <v>0.27500000000000002</v>
      </c>
      <c r="N15" s="30">
        <f t="shared" si="0"/>
        <v>246.95000000000002</v>
      </c>
      <c r="O15" s="34">
        <f>299+299+299+1</f>
        <v>898</v>
      </c>
      <c r="P15" s="7"/>
    </row>
    <row r="16" spans="1:16">
      <c r="A16" s="21">
        <v>14</v>
      </c>
      <c r="B16" s="21" t="s">
        <v>7</v>
      </c>
      <c r="C16" s="22" t="s">
        <v>28</v>
      </c>
      <c r="D16" s="23" t="s">
        <v>29</v>
      </c>
      <c r="E16" s="22" t="s">
        <v>23</v>
      </c>
      <c r="F16" s="32" t="s">
        <v>36</v>
      </c>
      <c r="G16" s="26">
        <v>19.5</v>
      </c>
      <c r="H16" s="26">
        <v>9.19</v>
      </c>
      <c r="I16" s="21" t="s">
        <v>34</v>
      </c>
      <c r="J16" s="21" t="s">
        <v>35</v>
      </c>
      <c r="K16" s="22" t="s">
        <v>17</v>
      </c>
      <c r="L16" s="23" t="s">
        <v>18</v>
      </c>
      <c r="M16" s="29">
        <v>0.27500000000000002</v>
      </c>
      <c r="N16" s="30">
        <f t="shared" si="0"/>
        <v>353.1</v>
      </c>
      <c r="O16" s="34">
        <f>272+98+496+418</f>
        <v>1284</v>
      </c>
      <c r="P16" s="7"/>
    </row>
    <row r="17" spans="1:16" s="8" customFormat="1">
      <c r="A17" s="35">
        <v>15</v>
      </c>
      <c r="B17" s="35" t="s">
        <v>7</v>
      </c>
      <c r="C17" s="35" t="s">
        <v>37</v>
      </c>
      <c r="D17" s="35" t="s">
        <v>38</v>
      </c>
      <c r="E17" s="36" t="s">
        <v>10</v>
      </c>
      <c r="F17" s="37" t="s">
        <v>11</v>
      </c>
      <c r="G17" s="38">
        <v>15.5</v>
      </c>
      <c r="H17" s="38">
        <v>11.4</v>
      </c>
      <c r="I17" s="35" t="s">
        <v>32</v>
      </c>
      <c r="J17" s="35" t="s">
        <v>38</v>
      </c>
      <c r="K17" s="36" t="s">
        <v>14</v>
      </c>
      <c r="L17" s="36" t="s">
        <v>18</v>
      </c>
      <c r="M17" s="39">
        <v>0.218</v>
      </c>
      <c r="N17" s="40">
        <f t="shared" si="0"/>
        <v>0.218</v>
      </c>
      <c r="O17" s="41">
        <v>1</v>
      </c>
      <c r="P17" s="4"/>
    </row>
    <row r="18" spans="1:16" s="8" customFormat="1">
      <c r="A18" s="35"/>
      <c r="B18" s="35"/>
      <c r="C18" s="35"/>
      <c r="D18" s="35"/>
      <c r="E18" s="36"/>
      <c r="F18" s="36"/>
      <c r="G18" s="38"/>
      <c r="H18" s="38"/>
      <c r="I18" s="35"/>
      <c r="J18" s="35"/>
      <c r="K18" s="42"/>
      <c r="L18" s="42" t="s">
        <v>39</v>
      </c>
      <c r="M18" s="43">
        <f>SUM(M3:M17)</f>
        <v>3.589</v>
      </c>
      <c r="N18" s="44">
        <f>SUM(N3:N17)</f>
        <v>3579.4849999999997</v>
      </c>
      <c r="O18" s="45">
        <f>SUM(O3:O17)</f>
        <v>15246</v>
      </c>
      <c r="P18" s="4"/>
    </row>
    <row r="21" spans="1:16">
      <c r="C21" s="1" t="s">
        <v>57</v>
      </c>
      <c r="E21" s="1" t="s">
        <v>49</v>
      </c>
      <c r="G21" s="1" t="s">
        <v>50</v>
      </c>
    </row>
    <row r="22" spans="1:16">
      <c r="F22" s="1" t="s">
        <v>51</v>
      </c>
    </row>
    <row r="23" spans="1:16">
      <c r="E23" s="1" t="s">
        <v>52</v>
      </c>
      <c r="H23" s="1" t="s">
        <v>58</v>
      </c>
    </row>
    <row r="24" spans="1:16">
      <c r="C24" s="1" t="s">
        <v>53</v>
      </c>
      <c r="E24" s="1" t="s">
        <v>54</v>
      </c>
    </row>
    <row r="25" spans="1:16">
      <c r="E25" s="1" t="s">
        <v>55</v>
      </c>
    </row>
    <row r="26" spans="1:16">
      <c r="E26" s="1" t="s">
        <v>56</v>
      </c>
    </row>
    <row r="27" spans="1:16">
      <c r="J27" s="47"/>
    </row>
  </sheetData>
  <phoneticPr fontId="3"/>
  <pageMargins left="0.39370078740157483" right="0.39370078740157483" top="0.39370078740157483" bottom="0.3937007874015748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2020-05-08T08:09:00Z</cp:lastPrinted>
  <dcterms:created xsi:type="dcterms:W3CDTF">2020-05-08T08:03:45Z</dcterms:created>
  <dcterms:modified xsi:type="dcterms:W3CDTF">2020-05-11T07:44:01Z</dcterms:modified>
</cp:coreProperties>
</file>