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ELEKTRA_AIRWAYS\1. A320\1. LZ-EAA_MSN_0424_ER-AXU\"/>
    </mc:Choice>
  </mc:AlternateContent>
  <xr:revisionPtr revIDLastSave="0" documentId="8_{AB7A347A-4D32-41AC-BF55-7EDBEF32F2EA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EAA" sheetId="1" r:id="rId1"/>
    <sheet name="EAB" sheetId="2" r:id="rId2"/>
  </sheets>
  <definedNames>
    <definedName name="_xlnm.Print_Area" localSheetId="0">EAA!$A$1:$F$19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2" l="1"/>
  <c r="C17" i="2"/>
  <c r="D17" i="2" s="1"/>
  <c r="E17" i="2" s="1"/>
  <c r="F17" i="2" s="1"/>
  <c r="C16" i="2"/>
  <c r="D16" i="2" s="1"/>
  <c r="E16" i="2" s="1"/>
  <c r="F16" i="2" s="1"/>
  <c r="D10" i="2"/>
  <c r="E10" i="2" s="1"/>
  <c r="D9" i="2"/>
  <c r="E9" i="2" s="1"/>
  <c r="D8" i="2"/>
  <c r="F6" i="2"/>
  <c r="C6" i="2"/>
  <c r="F5" i="2"/>
  <c r="C5" i="2"/>
  <c r="F4" i="2"/>
  <c r="C4" i="2"/>
  <c r="C9" i="1"/>
  <c r="D9" i="1" s="1"/>
  <c r="C8" i="1"/>
  <c r="D8" i="1" s="1"/>
  <c r="C17" i="1" l="1"/>
  <c r="D17" i="1" s="1"/>
  <c r="E17" i="1" s="1"/>
  <c r="F17" i="1" s="1"/>
  <c r="C16" i="1"/>
  <c r="D16" i="1" s="1"/>
  <c r="E16" i="1" s="1"/>
  <c r="F16" i="1" s="1"/>
  <c r="C5" i="1"/>
  <c r="C4" i="1"/>
  <c r="F5" i="1" l="1"/>
  <c r="F4" i="1"/>
  <c r="F6" i="1" l="1"/>
  <c r="C6" i="1"/>
  <c r="C10" i="1"/>
  <c r="D10" i="1" s="1"/>
</calcChain>
</file>

<file path=xl/sharedStrings.xml><?xml version="1.0" encoding="utf-8"?>
<sst xmlns="http://schemas.openxmlformats.org/spreadsheetml/2006/main" count="70" uniqueCount="27">
  <si>
    <t>1C</t>
  </si>
  <si>
    <t>2C</t>
  </si>
  <si>
    <t>3C</t>
  </si>
  <si>
    <t>Total FH</t>
  </si>
  <si>
    <t>Date:</t>
  </si>
  <si>
    <t>Total FC</t>
  </si>
  <si>
    <t>6 YR OR 72 MO</t>
  </si>
  <si>
    <t>12 YR OR 144 MO</t>
  </si>
  <si>
    <t>6A</t>
  </si>
  <si>
    <t>7A</t>
  </si>
  <si>
    <t>8A</t>
  </si>
  <si>
    <t>9A</t>
  </si>
  <si>
    <t>10A</t>
  </si>
  <si>
    <t>X</t>
  </si>
  <si>
    <t>ISG to ESG1 (120.000FH/60.000FC)</t>
  </si>
  <si>
    <t>CURRENT</t>
  </si>
  <si>
    <t xml:space="preserve">TABLE 1: 6Y CHECK TASK CARDS PLANNING </t>
  </si>
  <si>
    <t xml:space="preserve">TABLE 2: 12Y CHECK TASK CARDS PLANNING </t>
  </si>
  <si>
    <t xml:space="preserve">TABLE 3: "C" TASK CARDS PLANNING -  INTERVAL: 24 MONTHS OR 7500 FLIGHT HOURS (WHICHEVER OCCUR FIRST) </t>
  </si>
  <si>
    <t xml:space="preserve"> </t>
  </si>
  <si>
    <t>6Y+12Y</t>
  </si>
  <si>
    <t>6Y</t>
  </si>
  <si>
    <t xml:space="preserve">TABLE 4: "A" TASK CARDS PLANNING  -  INTERVAL: 750 FLIGHT HOURS  </t>
  </si>
  <si>
    <t>AC: 00308 LZ-EAB       A/C Type:       MSN: 00308       FSN: 511       Date: 27-05-2020       A/C FH: 53193:33       A/C FC: 27148</t>
  </si>
  <si>
    <t>MAINTENANCE PROGRAM COMPLIANCE STATUS AIRCRAFT Airbus A320-231</t>
  </si>
  <si>
    <t>AC: 00424 LZ-EAA       A/C Type:       MSN: 0424       FSN: 506       Date: 01-11-2019       A/C FH: 75953:35       A/C FC: 26429</t>
  </si>
  <si>
    <t>numeration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</si>
</sst>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5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6" fillId="0" borderId="19" xfId="0" applyFont="1" applyBorder="1" applyAlignment="1">
      <alignment horizontal="center" vertical="center"/>
    </xf>
    <xf numFmtId="0" fontId="7" fillId="0" borderId="2" xfId="0" applyFont="1" applyBorder="1" applyAlignment="1">
      <alignment vertical="top"/>
    </xf>
    <xf numFmtId="0" fontId="5" fillId="0" borderId="17" xfId="0" applyFont="1" applyBorder="1" applyAlignment="1">
      <alignment horizontal="center" vertical="center"/>
    </xf>
    <xf numFmtId="14" fontId="5" fillId="0" borderId="17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4" fontId="5" fillId="0" borderId="21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top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4" fontId="5" fillId="0" borderId="33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vertical="top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14" fontId="5" fillId="0" borderId="37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"/>
  <sheetViews>
    <sheetView tabSelected="1" view="pageBreakPreview" zoomScale="112" zoomScaleNormal="40" zoomScaleSheetLayoutView="112" workbookViewId="0">
      <selection activeCell="A19" sqref="A19"/>
    </sheetView>
  </sheetViews>
  <sheetFormatPr defaultRowHeight="25.8" customHeight="1" x14ac:dyDescent="0.45"/>
  <cols>
    <col min="1" max="6" width="26.33203125" customWidth="1"/>
  </cols>
  <sheetData>
    <row r="1" spans="1:6" ht="25.8" customHeight="1" x14ac:dyDescent="0.45">
      <c r="A1" s="38" t="s">
        <v>24</v>
      </c>
      <c r="B1" s="39"/>
      <c r="C1" s="39"/>
      <c r="D1" s="39"/>
      <c r="E1" s="39"/>
      <c r="F1" s="40"/>
    </row>
    <row r="2" spans="1:6" ht="25.8" customHeight="1" x14ac:dyDescent="0.45">
      <c r="A2" s="78" t="s">
        <v>25</v>
      </c>
      <c r="B2" s="78"/>
      <c r="C2" s="78"/>
      <c r="D2" s="78"/>
      <c r="E2" s="78"/>
      <c r="F2" s="78"/>
    </row>
    <row r="3" spans="1:6" ht="25.8" customHeight="1" x14ac:dyDescent="0.45">
      <c r="A3" s="79" t="s">
        <v>16</v>
      </c>
      <c r="B3" s="79"/>
      <c r="C3" s="80"/>
      <c r="D3" s="81" t="s">
        <v>17</v>
      </c>
      <c r="E3" s="77"/>
      <c r="F3" s="77"/>
    </row>
    <row r="4" spans="1:6" ht="25.8" customHeight="1" x14ac:dyDescent="0.45">
      <c r="A4" s="10" t="s">
        <v>3</v>
      </c>
      <c r="B4" s="3">
        <v>69458</v>
      </c>
      <c r="C4" s="12">
        <f>SUM(B4+20900)</f>
        <v>90358</v>
      </c>
      <c r="D4" s="10" t="s">
        <v>3</v>
      </c>
      <c r="E4" s="3">
        <v>69458</v>
      </c>
      <c r="F4" s="12">
        <f>SUM(E4+25000)</f>
        <v>94458</v>
      </c>
    </row>
    <row r="5" spans="1:6" ht="25.8" customHeight="1" x14ac:dyDescent="0.45">
      <c r="A5" s="10" t="s">
        <v>5</v>
      </c>
      <c r="B5" s="3">
        <v>24007</v>
      </c>
      <c r="C5" s="12">
        <f>SUM(B5+10700)</f>
        <v>34707</v>
      </c>
      <c r="D5" s="10" t="s">
        <v>5</v>
      </c>
      <c r="E5" s="3">
        <v>24007</v>
      </c>
      <c r="F5" s="12">
        <f>SUM(E5+12000)</f>
        <v>36007</v>
      </c>
    </row>
    <row r="6" spans="1:6" ht="25.8" customHeight="1" x14ac:dyDescent="0.45">
      <c r="A6" s="68" t="s">
        <v>6</v>
      </c>
      <c r="B6" s="69">
        <v>42174</v>
      </c>
      <c r="C6" s="70">
        <f>EDATE(B6,72)</f>
        <v>44366</v>
      </c>
      <c r="D6" s="68" t="s">
        <v>7</v>
      </c>
      <c r="E6" s="69">
        <v>42174</v>
      </c>
      <c r="F6" s="70">
        <f>EDATE(E6,144)</f>
        <v>46557</v>
      </c>
    </row>
    <row r="7" spans="1:6" s="1" customFormat="1" ht="25.8" customHeight="1" x14ac:dyDescent="0.45">
      <c r="A7" s="77" t="s">
        <v>18</v>
      </c>
      <c r="B7" s="77"/>
      <c r="C7" s="77"/>
      <c r="D7" s="77"/>
      <c r="E7" s="77"/>
      <c r="F7" s="77"/>
    </row>
    <row r="8" spans="1:6" s="2" customFormat="1" ht="25.8" customHeight="1" x14ac:dyDescent="0.45">
      <c r="A8" s="71" t="s">
        <v>3</v>
      </c>
      <c r="B8" s="72">
        <v>73838</v>
      </c>
      <c r="C8" s="73">
        <f>SUM(B8+4500)</f>
        <v>78338</v>
      </c>
      <c r="D8" s="74">
        <f>SUM(C8+4500)</f>
        <v>82838</v>
      </c>
      <c r="E8" s="75">
        <v>80000</v>
      </c>
      <c r="F8" s="76"/>
    </row>
    <row r="9" spans="1:6" s="2" customFormat="1" ht="25.8" customHeight="1" x14ac:dyDescent="0.4">
      <c r="A9" s="19" t="s">
        <v>5</v>
      </c>
      <c r="B9" s="59">
        <v>25742</v>
      </c>
      <c r="C9" s="25">
        <f>SUM(B9+2000)</f>
        <v>27742</v>
      </c>
      <c r="D9" s="27">
        <f>SUM(C9+2000)</f>
        <v>29742</v>
      </c>
      <c r="E9" s="23">
        <v>37500</v>
      </c>
      <c r="F9" s="22"/>
    </row>
    <row r="10" spans="1:6" s="2" customFormat="1" ht="25.8" customHeight="1" x14ac:dyDescent="0.45">
      <c r="A10" s="19" t="s">
        <v>4</v>
      </c>
      <c r="B10" s="60">
        <v>43537</v>
      </c>
      <c r="C10" s="26">
        <f>EDATE(B10,24)</f>
        <v>44268</v>
      </c>
      <c r="D10" s="28">
        <f>EDATE(C10,24)</f>
        <v>44998</v>
      </c>
      <c r="E10" s="41" t="s">
        <v>14</v>
      </c>
      <c r="F10" s="4"/>
    </row>
    <row r="11" spans="1:6" s="2" customFormat="1" ht="25.8" customHeight="1" x14ac:dyDescent="0.45">
      <c r="A11" s="20"/>
      <c r="B11" s="61" t="s">
        <v>0</v>
      </c>
      <c r="C11" s="19" t="s">
        <v>0</v>
      </c>
      <c r="D11" s="29" t="s">
        <v>0</v>
      </c>
      <c r="E11" s="41"/>
      <c r="F11" s="4"/>
    </row>
    <row r="12" spans="1:6" s="2" customFormat="1" ht="25.8" customHeight="1" x14ac:dyDescent="0.45">
      <c r="A12" s="20"/>
      <c r="B12" s="61" t="s">
        <v>1</v>
      </c>
      <c r="C12" s="19" t="s">
        <v>1</v>
      </c>
      <c r="D12" s="30"/>
      <c r="E12" s="41"/>
      <c r="F12" s="4"/>
    </row>
    <row r="13" spans="1:6" s="2" customFormat="1" ht="25.8" customHeight="1" x14ac:dyDescent="0.45">
      <c r="A13" s="20"/>
      <c r="C13" s="19" t="s">
        <v>2</v>
      </c>
      <c r="D13" s="30"/>
      <c r="E13" s="4"/>
      <c r="F13" s="4"/>
    </row>
    <row r="14" spans="1:6" s="2" customFormat="1" ht="25.8" customHeight="1" x14ac:dyDescent="0.45">
      <c r="A14" s="20"/>
      <c r="B14" s="62" t="s">
        <v>15</v>
      </c>
      <c r="C14" s="63" t="s">
        <v>21</v>
      </c>
      <c r="D14" s="64"/>
      <c r="E14" s="4"/>
      <c r="F14" s="4"/>
    </row>
    <row r="15" spans="1:6" ht="25.8" customHeight="1" x14ac:dyDescent="0.45">
      <c r="A15" s="65" t="s">
        <v>22</v>
      </c>
      <c r="B15" s="66"/>
      <c r="C15" s="66"/>
      <c r="D15" s="66"/>
      <c r="E15" s="66"/>
      <c r="F15" s="67"/>
    </row>
    <row r="16" spans="1:6" ht="25.8" customHeight="1" x14ac:dyDescent="0.45">
      <c r="A16" s="10" t="s">
        <v>3</v>
      </c>
      <c r="B16" s="6">
        <v>75364</v>
      </c>
      <c r="C16" s="6">
        <f t="shared" ref="C16:F16" si="0">SUM(B16+750)</f>
        <v>76114</v>
      </c>
      <c r="D16" s="6">
        <f t="shared" si="0"/>
        <v>76864</v>
      </c>
      <c r="E16" s="6">
        <f t="shared" si="0"/>
        <v>77614</v>
      </c>
      <c r="F16" s="12">
        <f t="shared" si="0"/>
        <v>78364</v>
      </c>
    </row>
    <row r="17" spans="1:6" ht="25.8" customHeight="1" x14ac:dyDescent="0.45">
      <c r="A17" s="10" t="s">
        <v>5</v>
      </c>
      <c r="B17" s="6">
        <v>25995</v>
      </c>
      <c r="C17" s="6">
        <f t="shared" ref="C17:F17" si="1">SUM(B17+750)</f>
        <v>26745</v>
      </c>
      <c r="D17" s="6">
        <f t="shared" si="1"/>
        <v>27495</v>
      </c>
      <c r="E17" s="6">
        <f t="shared" si="1"/>
        <v>28245</v>
      </c>
      <c r="F17" s="12">
        <f t="shared" si="1"/>
        <v>28995</v>
      </c>
    </row>
    <row r="18" spans="1:6" ht="25.8" customHeight="1" x14ac:dyDescent="0.45">
      <c r="A18" s="10" t="s">
        <v>4</v>
      </c>
      <c r="B18" s="7">
        <v>43419</v>
      </c>
      <c r="C18" s="7"/>
      <c r="D18" s="7"/>
      <c r="E18" s="7"/>
      <c r="F18" s="14"/>
    </row>
    <row r="19" spans="1:6" ht="25.8" customHeight="1" thickBot="1" x14ac:dyDescent="0.5">
      <c r="A19" s="15" t="s">
        <v>26</v>
      </c>
      <c r="B19" s="16" t="s">
        <v>11</v>
      </c>
      <c r="C19" s="16" t="s">
        <v>9</v>
      </c>
      <c r="D19" s="16" t="s">
        <v>10</v>
      </c>
      <c r="E19" s="16" t="s">
        <v>11</v>
      </c>
      <c r="F19" s="17" t="s">
        <v>12</v>
      </c>
    </row>
  </sheetData>
  <mergeCells count="7">
    <mergeCell ref="A15:F15"/>
    <mergeCell ref="A3:C3"/>
    <mergeCell ref="D3:F3"/>
    <mergeCell ref="A1:F1"/>
    <mergeCell ref="A7:F7"/>
    <mergeCell ref="E10:E12"/>
    <mergeCell ref="A2:F2"/>
  </mergeCells>
  <printOptions horizontalCentered="1" verticalCentered="1"/>
  <pageMargins left="0.7" right="0.7" top="0.75" bottom="0.75" header="0.3" footer="0.3"/>
  <pageSetup paperSize="9" scale="84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2D699-4739-4007-8FE7-F88CADB82B77}">
  <dimension ref="A1:F19"/>
  <sheetViews>
    <sheetView workbookViewId="0">
      <selection activeCell="A15" sqref="A15:F15"/>
    </sheetView>
  </sheetViews>
  <sheetFormatPr defaultRowHeight="14.25" x14ac:dyDescent="0.45"/>
  <cols>
    <col min="1" max="6" width="26.33203125" customWidth="1"/>
  </cols>
  <sheetData>
    <row r="1" spans="1:6" ht="25.8" customHeight="1" x14ac:dyDescent="0.45">
      <c r="A1" s="38" t="s">
        <v>24</v>
      </c>
      <c r="B1" s="39"/>
      <c r="C1" s="39"/>
      <c r="D1" s="39"/>
      <c r="E1" s="39"/>
      <c r="F1" s="40"/>
    </row>
    <row r="2" spans="1:6" ht="25.8" customHeight="1" thickBot="1" x14ac:dyDescent="0.5">
      <c r="A2" s="42" t="s">
        <v>23</v>
      </c>
      <c r="B2" s="42"/>
      <c r="C2" s="42"/>
      <c r="D2" s="42"/>
      <c r="E2" s="42"/>
      <c r="F2" s="42"/>
    </row>
    <row r="3" spans="1:6" ht="25.8" customHeight="1" thickBot="1" x14ac:dyDescent="0.5">
      <c r="A3" s="45" t="s">
        <v>16</v>
      </c>
      <c r="B3" s="46"/>
      <c r="C3" s="47"/>
      <c r="D3" s="48" t="s">
        <v>17</v>
      </c>
      <c r="E3" s="49"/>
      <c r="F3" s="50"/>
    </row>
    <row r="4" spans="1:6" ht="25.8" customHeight="1" x14ac:dyDescent="0.45">
      <c r="A4" s="33" t="s">
        <v>3</v>
      </c>
      <c r="B4" s="34">
        <v>51701</v>
      </c>
      <c r="C4" s="35">
        <f>SUM(B4+20900)</f>
        <v>72601</v>
      </c>
      <c r="D4" s="33" t="s">
        <v>3</v>
      </c>
      <c r="E4" s="34">
        <v>51701</v>
      </c>
      <c r="F4" s="35">
        <f>SUM(E4+25000)</f>
        <v>76701</v>
      </c>
    </row>
    <row r="5" spans="1:6" ht="25.8" customHeight="1" x14ac:dyDescent="0.45">
      <c r="A5" s="10" t="s">
        <v>5</v>
      </c>
      <c r="B5" s="8">
        <v>26542</v>
      </c>
      <c r="C5" s="12">
        <f>SUM(B5+10700)</f>
        <v>37242</v>
      </c>
      <c r="D5" s="10" t="s">
        <v>5</v>
      </c>
      <c r="E5" s="8">
        <v>26542</v>
      </c>
      <c r="F5" s="12">
        <f>SUM(E5+12000)</f>
        <v>38542</v>
      </c>
    </row>
    <row r="6" spans="1:6" ht="25.8" customHeight="1" thickBot="1" x14ac:dyDescent="0.5">
      <c r="A6" s="11" t="s">
        <v>6</v>
      </c>
      <c r="B6" s="36">
        <v>43157</v>
      </c>
      <c r="C6" s="13">
        <f>EDATE(B6,72)</f>
        <v>45348</v>
      </c>
      <c r="D6" s="11" t="s">
        <v>7</v>
      </c>
      <c r="E6" s="36">
        <v>43157</v>
      </c>
      <c r="F6" s="13">
        <f>EDATE(E6,144)</f>
        <v>47540</v>
      </c>
    </row>
    <row r="7" spans="1:6" s="1" customFormat="1" ht="25.8" customHeight="1" thickBot="1" x14ac:dyDescent="0.5">
      <c r="A7" s="51" t="s">
        <v>18</v>
      </c>
      <c r="B7" s="52"/>
      <c r="C7" s="52"/>
      <c r="D7" s="52"/>
      <c r="E7" s="52"/>
      <c r="F7" s="53"/>
    </row>
    <row r="8" spans="1:6" s="2" customFormat="1" ht="25.8" customHeight="1" x14ac:dyDescent="0.45">
      <c r="A8" s="18" t="s">
        <v>3</v>
      </c>
      <c r="B8" s="31">
        <v>51701</v>
      </c>
      <c r="C8" s="54">
        <v>53148</v>
      </c>
      <c r="D8" s="31">
        <f>SUM(C8+4500)</f>
        <v>57648</v>
      </c>
      <c r="E8" s="31">
        <f>SUM(D8+4500)</f>
        <v>62148</v>
      </c>
      <c r="F8" s="9">
        <v>80000</v>
      </c>
    </row>
    <row r="9" spans="1:6" s="2" customFormat="1" ht="25.8" customHeight="1" x14ac:dyDescent="0.45">
      <c r="A9" s="19" t="s">
        <v>5</v>
      </c>
      <c r="B9" s="6">
        <v>26542</v>
      </c>
      <c r="C9" s="55">
        <v>27130</v>
      </c>
      <c r="D9" s="6">
        <f>SUM(C9+2000)</f>
        <v>29130</v>
      </c>
      <c r="E9" s="6">
        <f>SUM(D9+2000)</f>
        <v>31130</v>
      </c>
      <c r="F9" s="23">
        <v>37500</v>
      </c>
    </row>
    <row r="10" spans="1:6" s="2" customFormat="1" ht="25.8" customHeight="1" x14ac:dyDescent="0.45">
      <c r="A10" s="19" t="s">
        <v>4</v>
      </c>
      <c r="B10" s="7">
        <v>43157</v>
      </c>
      <c r="C10" s="56">
        <v>43911</v>
      </c>
      <c r="D10" s="7">
        <f>EDATE(C10,24)</f>
        <v>44641</v>
      </c>
      <c r="E10" s="7">
        <f>EDATE(D10,24)</f>
        <v>45372</v>
      </c>
      <c r="F10" s="41" t="s">
        <v>14</v>
      </c>
    </row>
    <row r="11" spans="1:6" s="2" customFormat="1" ht="25.8" customHeight="1" x14ac:dyDescent="0.45">
      <c r="A11" s="20"/>
      <c r="B11" s="3" t="s">
        <v>0</v>
      </c>
      <c r="C11" s="58" t="s">
        <v>0</v>
      </c>
      <c r="D11" s="3" t="s">
        <v>0</v>
      </c>
      <c r="E11" s="3" t="s">
        <v>0</v>
      </c>
      <c r="F11" s="41"/>
    </row>
    <row r="12" spans="1:6" s="2" customFormat="1" ht="25.8" customHeight="1" x14ac:dyDescent="0.45">
      <c r="A12" s="20"/>
      <c r="B12" s="3" t="s">
        <v>1</v>
      </c>
      <c r="C12" s="3" t="s">
        <v>19</v>
      </c>
      <c r="D12" s="3" t="s">
        <v>1</v>
      </c>
      <c r="E12" s="3" t="s">
        <v>1</v>
      </c>
      <c r="F12" s="41"/>
    </row>
    <row r="13" spans="1:6" s="2" customFormat="1" ht="25.8" customHeight="1" x14ac:dyDescent="0.45">
      <c r="A13" s="20"/>
      <c r="B13" s="3" t="s">
        <v>2</v>
      </c>
      <c r="C13" s="24"/>
      <c r="D13" s="24"/>
      <c r="E13" s="3" t="s">
        <v>2</v>
      </c>
      <c r="F13" s="4"/>
    </row>
    <row r="14" spans="1:6" s="2" customFormat="1" ht="25.8" customHeight="1" thickBot="1" x14ac:dyDescent="0.5">
      <c r="A14" s="21"/>
      <c r="B14" s="16" t="s">
        <v>20</v>
      </c>
      <c r="C14" s="62" t="s">
        <v>15</v>
      </c>
      <c r="D14" s="32"/>
      <c r="E14" s="32"/>
      <c r="F14" s="5"/>
    </row>
    <row r="15" spans="1:6" ht="25.8" customHeight="1" thickBot="1" x14ac:dyDescent="0.5">
      <c r="A15" s="43" t="s">
        <v>22</v>
      </c>
      <c r="B15" s="37"/>
      <c r="C15" s="37"/>
      <c r="D15" s="37"/>
      <c r="E15" s="37"/>
      <c r="F15" s="44"/>
    </row>
    <row r="16" spans="1:6" ht="25.8" customHeight="1" x14ac:dyDescent="0.45">
      <c r="A16" s="10" t="s">
        <v>3</v>
      </c>
      <c r="B16" s="54">
        <v>53148</v>
      </c>
      <c r="C16" s="6">
        <f t="shared" ref="C16:F16" si="0">SUM(B16+750)</f>
        <v>53898</v>
      </c>
      <c r="D16" s="6">
        <f t="shared" si="0"/>
        <v>54648</v>
      </c>
      <c r="E16" s="6">
        <f t="shared" si="0"/>
        <v>55398</v>
      </c>
      <c r="F16" s="12">
        <f t="shared" si="0"/>
        <v>56148</v>
      </c>
    </row>
    <row r="17" spans="1:6" ht="25.8" customHeight="1" x14ac:dyDescent="0.45">
      <c r="A17" s="10" t="s">
        <v>5</v>
      </c>
      <c r="B17" s="55">
        <v>27130</v>
      </c>
      <c r="C17" s="6">
        <f>SUM(B17+500)</f>
        <v>27630</v>
      </c>
      <c r="D17" s="6">
        <f>SUM(C17+500)</f>
        <v>28130</v>
      </c>
      <c r="E17" s="6">
        <f>SUM(D17+500)</f>
        <v>28630</v>
      </c>
      <c r="F17" s="12">
        <f>SUM(E17+500)</f>
        <v>29130</v>
      </c>
    </row>
    <row r="18" spans="1:6" ht="25.8" customHeight="1" x14ac:dyDescent="0.45">
      <c r="A18" s="10" t="s">
        <v>4</v>
      </c>
      <c r="B18" s="56">
        <v>43911</v>
      </c>
      <c r="C18" s="7"/>
      <c r="D18" s="7"/>
      <c r="E18" s="7"/>
      <c r="F18" s="14"/>
    </row>
    <row r="19" spans="1:6" ht="25.8" customHeight="1" thickBot="1" x14ac:dyDescent="0.5">
      <c r="A19" s="15" t="s">
        <v>13</v>
      </c>
      <c r="B19" s="57" t="s">
        <v>8</v>
      </c>
      <c r="C19" s="16" t="s">
        <v>9</v>
      </c>
      <c r="D19" s="16" t="s">
        <v>10</v>
      </c>
      <c r="E19" s="16" t="s">
        <v>11</v>
      </c>
      <c r="F19" s="16" t="s">
        <v>12</v>
      </c>
    </row>
  </sheetData>
  <mergeCells count="7">
    <mergeCell ref="A15:F15"/>
    <mergeCell ref="F10:F12"/>
    <mergeCell ref="A1:F1"/>
    <mergeCell ref="A2:F2"/>
    <mergeCell ref="A3:C3"/>
    <mergeCell ref="D3:F3"/>
    <mergeCell ref="A7:F7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EAA</vt:lpstr>
      <vt:lpstr>EAB</vt:lpstr>
      <vt:lpstr>EAA!Област_печат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NN</dc:creator>
  <cp:lastModifiedBy>Konstantin Marinov</cp:lastModifiedBy>
  <cp:lastPrinted>2019-03-12T06:33:23Z</cp:lastPrinted>
  <dcterms:created xsi:type="dcterms:W3CDTF">2009-05-28T07:56:48Z</dcterms:created>
  <dcterms:modified xsi:type="dcterms:W3CDTF">2020-05-27T13:29:56Z</dcterms:modified>
</cp:coreProperties>
</file>