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61EC2498-9C2C-4930-A2C8-8B44C0B4734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</sheets>
  <calcPr calcId="191029"/>
</workbook>
</file>

<file path=xl/calcChain.xml><?xml version="1.0" encoding="utf-8"?>
<calcChain xmlns="http://schemas.openxmlformats.org/spreadsheetml/2006/main">
  <c r="F69" i="1" l="1"/>
  <c r="F68" i="1"/>
  <c r="F67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</calcChain>
</file>

<file path=xl/sharedStrings.xml><?xml version="1.0" encoding="utf-8"?>
<sst xmlns="http://schemas.openxmlformats.org/spreadsheetml/2006/main" count="210" uniqueCount="170">
  <si>
    <t>Picture</t>
  </si>
  <si>
    <t>Code</t>
  </si>
  <si>
    <t>UPC</t>
  </si>
  <si>
    <t>Description</t>
  </si>
  <si>
    <t>Color</t>
  </si>
  <si>
    <t>Quantity</t>
  </si>
  <si>
    <t>693095071293</t>
  </si>
  <si>
    <t>Colormates Makeup &amp; Concealer 0.35 Oz</t>
  </si>
  <si>
    <t>Light</t>
  </si>
  <si>
    <t>693095071330</t>
  </si>
  <si>
    <t>Colormates Liquid Eyeliner and Pencil and Sharpner</t>
  </si>
  <si>
    <t>Black</t>
  </si>
  <si>
    <t>693095510013</t>
  </si>
  <si>
    <t>Colormates EyeShadow Brush</t>
  </si>
  <si>
    <t>Supreme</t>
  </si>
  <si>
    <t>693095510020</t>
  </si>
  <si>
    <t>Colormates Brow Brush &amp; Comb</t>
  </si>
  <si>
    <t>693095510037</t>
  </si>
  <si>
    <t>Rounded</t>
  </si>
  <si>
    <t>693095510044</t>
  </si>
  <si>
    <t xml:space="preserve">Colormates Precision Tip Liner </t>
  </si>
  <si>
    <t>693095530059</t>
  </si>
  <si>
    <t>Colormates Eyelash Kit w/ Adhesive</t>
  </si>
  <si>
    <t>Singles</t>
  </si>
  <si>
    <t>693095560384</t>
  </si>
  <si>
    <t>Colormates Nail Polish 0.42 Fl Oz</t>
  </si>
  <si>
    <t>Funfetti</t>
  </si>
  <si>
    <t>693095560391</t>
  </si>
  <si>
    <t>Groovy Green</t>
  </si>
  <si>
    <t>693095560513</t>
  </si>
  <si>
    <t>Starz n Moonz</t>
  </si>
  <si>
    <t>693095616050</t>
  </si>
  <si>
    <t>Colormates Liquid Eyeliner &amp; Mirror 0.21 Oz</t>
  </si>
  <si>
    <t>693095616067</t>
  </si>
  <si>
    <t>Brown</t>
  </si>
  <si>
    <t>693095616098</t>
  </si>
  <si>
    <t>Colormates Auto Eyeliner 0.01 Oz</t>
  </si>
  <si>
    <t>Black Brown</t>
  </si>
  <si>
    <t>693095616319</t>
  </si>
  <si>
    <t>Colormates Eyebrow Powder 0.06 Oz</t>
  </si>
  <si>
    <t>Grey / Soft Black</t>
  </si>
  <si>
    <t>693095616357</t>
  </si>
  <si>
    <t>Colormates Tinted Brow Gel 0.21 Oz</t>
  </si>
  <si>
    <t>Brunette</t>
  </si>
  <si>
    <t>693095616418</t>
  </si>
  <si>
    <t>Colormates Eyeshadow 4 Pan Trendy 0.14 Oz</t>
  </si>
  <si>
    <t>Ice Princess</t>
  </si>
  <si>
    <t>693095616425</t>
  </si>
  <si>
    <t>Rainforest</t>
  </si>
  <si>
    <t>693095616432</t>
  </si>
  <si>
    <t>Pure Romance</t>
  </si>
  <si>
    <t>693095616517</t>
  </si>
  <si>
    <t>Colormates Eyeshadow 5 Pan Trendy 0.14 Oz</t>
  </si>
  <si>
    <t>Pink Ballet</t>
  </si>
  <si>
    <t>693095616531</t>
  </si>
  <si>
    <t>Moha Motion</t>
  </si>
  <si>
    <t>693095617613</t>
  </si>
  <si>
    <t>Colormates Mineral Eyeshadow 5 Pan Palette 0.25 Oz</t>
  </si>
  <si>
    <t>Smokey Sky</t>
  </si>
  <si>
    <t>693095617637</t>
  </si>
  <si>
    <t>Butterfly Garden</t>
  </si>
  <si>
    <t>693095618016</t>
  </si>
  <si>
    <t>Colormates 12 Pan High Pearl Eye Shadow Mirror Case</t>
  </si>
  <si>
    <t>Warm Elegance</t>
  </si>
  <si>
    <t>693095618023</t>
  </si>
  <si>
    <t>Cool Elegance</t>
  </si>
  <si>
    <t>693095619143</t>
  </si>
  <si>
    <t>Plum</t>
  </si>
  <si>
    <t>693095625038</t>
  </si>
  <si>
    <t>Colormates Eye Pencil 2 Pk 0.09 Oz</t>
  </si>
  <si>
    <t>Deep Plum / Teal</t>
  </si>
  <si>
    <t>693095625045</t>
  </si>
  <si>
    <t>Steely Grey / Sky Blue</t>
  </si>
  <si>
    <t>693095625069</t>
  </si>
  <si>
    <t>Colormates Gel Eyeliner 0.14 Oz</t>
  </si>
  <si>
    <t>693095625083</t>
  </si>
  <si>
    <t>Teal</t>
  </si>
  <si>
    <t>693095625229</t>
  </si>
  <si>
    <t>Colormates Felt Tip Eyeliner 0.06 Oz</t>
  </si>
  <si>
    <t>Dark Brown</t>
  </si>
  <si>
    <t>693095625236</t>
  </si>
  <si>
    <t>693095626172</t>
  </si>
  <si>
    <t>Colormates Lipstick &amp; Lipliner Pencil 0.13 Oz</t>
  </si>
  <si>
    <t>Cinnamon</t>
  </si>
  <si>
    <t>693095626189</t>
  </si>
  <si>
    <t>Cashmere</t>
  </si>
  <si>
    <t>693095626219</t>
  </si>
  <si>
    <t>Ginger Spice</t>
  </si>
  <si>
    <t>693095626233</t>
  </si>
  <si>
    <t>Coral Splash</t>
  </si>
  <si>
    <t>693095626257</t>
  </si>
  <si>
    <t>Pink Passion</t>
  </si>
  <si>
    <t>693095626318</t>
  </si>
  <si>
    <t>Colormates Lip Crayon 0.09 Oz</t>
  </si>
  <si>
    <t>Spice</t>
  </si>
  <si>
    <t>693095626325</t>
  </si>
  <si>
    <t>Espresso</t>
  </si>
  <si>
    <t>693095626332</t>
  </si>
  <si>
    <t>Soft Plum</t>
  </si>
  <si>
    <t>693095626349</t>
  </si>
  <si>
    <t>Bold Berry</t>
  </si>
  <si>
    <t>693095626530</t>
  </si>
  <si>
    <t>Colormates Pressed Powder 0.35 Oz</t>
  </si>
  <si>
    <t>Terre Copper</t>
  </si>
  <si>
    <t>693095626615</t>
  </si>
  <si>
    <t>Colormates Lipstick 0.11 Oz</t>
  </si>
  <si>
    <t>Iced Mocha</t>
  </si>
  <si>
    <t>693095626622</t>
  </si>
  <si>
    <t>Caramel Freeze</t>
  </si>
  <si>
    <t>693095626646</t>
  </si>
  <si>
    <t>Copper Finish</t>
  </si>
  <si>
    <t>693095626653</t>
  </si>
  <si>
    <t>Sheer Pink</t>
  </si>
  <si>
    <t>693095626677</t>
  </si>
  <si>
    <t>Pink Dreams</t>
  </si>
  <si>
    <t>693095626684</t>
  </si>
  <si>
    <t>Copper Splendor</t>
  </si>
  <si>
    <t>693095636713</t>
  </si>
  <si>
    <t>Colormates Multi Cream Stick Foundation 0.16 Oz</t>
  </si>
  <si>
    <t>693095636744</t>
  </si>
  <si>
    <t>Dark</t>
  </si>
  <si>
    <t>693095636782</t>
  </si>
  <si>
    <t>Colormates Concealer 0.33 Fl Oz</t>
  </si>
  <si>
    <t>Medium 03</t>
  </si>
  <si>
    <t>693095636812</t>
  </si>
  <si>
    <t>Colormates Shimmer Highlighter Stick 0.16 Oz</t>
  </si>
  <si>
    <t>Risen Shine</t>
  </si>
  <si>
    <t>693095636829</t>
  </si>
  <si>
    <t>Super Star</t>
  </si>
  <si>
    <t>693095636836</t>
  </si>
  <si>
    <t>Colormates Highlighter Stick 0.16 Oz</t>
  </si>
  <si>
    <t>Siren</t>
  </si>
  <si>
    <t>693095636843</t>
  </si>
  <si>
    <t>Pretty</t>
  </si>
  <si>
    <t>693095636850</t>
  </si>
  <si>
    <t>Diva</t>
  </si>
  <si>
    <t>693095671073</t>
  </si>
  <si>
    <t>Colormates Matte Lip Lacquer 0.15 Oz</t>
  </si>
  <si>
    <t>Hot Pink</t>
  </si>
  <si>
    <t>693095671080</t>
  </si>
  <si>
    <t>Ruby Red</t>
  </si>
  <si>
    <t>693095671165</t>
  </si>
  <si>
    <t>Colormates Juicy Lip Gloss 0.51 Oz</t>
  </si>
  <si>
    <t>Watermelon</t>
  </si>
  <si>
    <t>693095671172</t>
  </si>
  <si>
    <t>Raspberry</t>
  </si>
  <si>
    <t>693095671189</t>
  </si>
  <si>
    <t>Chocolate Mint</t>
  </si>
  <si>
    <t>693095671776</t>
  </si>
  <si>
    <t>Colormates Rainbow Lip Gloss 0.51 Oz</t>
  </si>
  <si>
    <t>693095672056</t>
  </si>
  <si>
    <t>Colormates Flavored Lip Gloss 0.33 Oz</t>
  </si>
  <si>
    <t>62622A</t>
  </si>
  <si>
    <t>693095626226A</t>
  </si>
  <si>
    <t>Amber</t>
  </si>
  <si>
    <t>62622B</t>
  </si>
  <si>
    <t>693095626226B</t>
  </si>
  <si>
    <t>Au Natural</t>
  </si>
  <si>
    <t>DT626243</t>
  </si>
  <si>
    <t>"Pink Shimmer - 693095626141
Coral Splash - 693095626233
Ruby Red - 693095626240
"</t>
  </si>
  <si>
    <t>Colormates 144 Piece Lipstick &amp; Lipliner Pencil Prepack…Each unit contains 1 Lipstick with Matching Lipliner Pencil...Prepack contains: 48 pcs each of 3 Colors - Colors:#62614 -  Pink Shimmer…#62623 - Coral Splash…#62624 - Ruby Red</t>
  </si>
  <si>
    <t>Pink Shimmer, Coral Splash, Ruby Red</t>
  </si>
  <si>
    <t>DT8112</t>
  </si>
  <si>
    <t>693095081103</t>
  </si>
  <si>
    <t>Colormates Eyeshadow 12 Pan Trendy 0.38 Oz</t>
  </si>
  <si>
    <t>Tropical Fusion</t>
  </si>
  <si>
    <t>"Watermelon - 693095671165
Raspberry - 693095671172
Chocolate Mint - 693095671189
Rainbow - 693095671776"</t>
  </si>
  <si>
    <t>Colormates 36 Piece Juicy Lip Gloss Prepack…Prepack Contains: 8 Pieces #67116 - Watermelon…8 Pieces #67117 - Raspberry…8 Pieces #67118 - Chocolate Mint…12 Pieces #67177 - Rainbow</t>
  </si>
  <si>
    <t>N/A</t>
  </si>
  <si>
    <t>Colormates Eyes - Lips - Blush 20 Piece Prepack…Each unit contains - 5 pcs each of  4 Different 12 Pan Eyeshadow Palettes…5 each of 2 Different Eyeshadow/Blush Lip Palettes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</si>
</sst>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" x14ac:knownFonts="1">
    <font>
      <sz val="11"/>
      <color theme="1"/>
      <name val="Calibri"/>
      <scheme val="minor"/>
    </font>
    <font>
      <sz val="11"/>
      <color theme="1"/>
      <name val="Calibri"/>
    </font>
    <font>
      <b/>
      <sz val="11"/>
      <color theme="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3"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theme="1"/>
          <bgColor theme="1"/>
        </patternFill>
      </fill>
    </dxf>
  </dxfs>
  <tableStyles count="1">
    <tableStyle name="Sheet1-style" pivot="0" count="3" xr9:uid="{00000000-0011-0000-FFFF-FFFF00000000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jp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895350</xdr:colOff>
      <xdr:row>26</xdr:row>
      <xdr:rowOff>142875</xdr:rowOff>
    </xdr:from>
    <xdr:ext cx="352425" cy="161925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895350</xdr:colOff>
      <xdr:row>27</xdr:row>
      <xdr:rowOff>142875</xdr:rowOff>
    </xdr:from>
    <xdr:ext cx="352425" cy="161925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771525</xdr:colOff>
      <xdr:row>13</xdr:row>
      <xdr:rowOff>142875</xdr:rowOff>
    </xdr:from>
    <xdr:ext cx="600075" cy="1619250"/>
    <xdr:pic>
      <xdr:nvPicPr>
        <xdr:cNvPr id="4" name="image1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11</xdr:row>
      <xdr:rowOff>142875</xdr:rowOff>
    </xdr:from>
    <xdr:ext cx="590550" cy="161925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828675</xdr:colOff>
      <xdr:row>30</xdr:row>
      <xdr:rowOff>142875</xdr:rowOff>
    </xdr:from>
    <xdr:ext cx="495300" cy="1619250"/>
    <xdr:pic>
      <xdr:nvPicPr>
        <xdr:cNvPr id="6" name="image28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752475</xdr:colOff>
      <xdr:row>28</xdr:row>
      <xdr:rowOff>142875</xdr:rowOff>
    </xdr:from>
    <xdr:ext cx="638175" cy="1619250"/>
    <xdr:pic>
      <xdr:nvPicPr>
        <xdr:cNvPr id="7" name="image5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752475</xdr:colOff>
      <xdr:row>29</xdr:row>
      <xdr:rowOff>142875</xdr:rowOff>
    </xdr:from>
    <xdr:ext cx="638175" cy="1619250"/>
    <xdr:pic>
      <xdr:nvPicPr>
        <xdr:cNvPr id="8" name="image5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419100</xdr:colOff>
      <xdr:row>14</xdr:row>
      <xdr:rowOff>142875</xdr:rowOff>
    </xdr:from>
    <xdr:ext cx="1304925" cy="1619250"/>
    <xdr:pic>
      <xdr:nvPicPr>
        <xdr:cNvPr id="9" name="image18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66</xdr:row>
      <xdr:rowOff>723900</xdr:rowOff>
    </xdr:from>
    <xdr:ext cx="1905000" cy="542925"/>
    <xdr:pic>
      <xdr:nvPicPr>
        <xdr:cNvPr id="10" name="image26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419100</xdr:colOff>
      <xdr:row>16</xdr:row>
      <xdr:rowOff>142875</xdr:rowOff>
    </xdr:from>
    <xdr:ext cx="1304925" cy="1619250"/>
    <xdr:pic>
      <xdr:nvPicPr>
        <xdr:cNvPr id="11" name="image6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438150</xdr:colOff>
      <xdr:row>17</xdr:row>
      <xdr:rowOff>142875</xdr:rowOff>
    </xdr:from>
    <xdr:ext cx="1276350" cy="1619250"/>
    <xdr:pic>
      <xdr:nvPicPr>
        <xdr:cNvPr id="12" name="image19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438150</xdr:colOff>
      <xdr:row>19</xdr:row>
      <xdr:rowOff>142875</xdr:rowOff>
    </xdr:from>
    <xdr:ext cx="1276350" cy="1619250"/>
    <xdr:pic>
      <xdr:nvPicPr>
        <xdr:cNvPr id="13" name="image20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438150</xdr:colOff>
      <xdr:row>20</xdr:row>
      <xdr:rowOff>142875</xdr:rowOff>
    </xdr:from>
    <xdr:ext cx="1276350" cy="1619250"/>
    <xdr:pic>
      <xdr:nvPicPr>
        <xdr:cNvPr id="14" name="image12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657225</xdr:colOff>
      <xdr:row>21</xdr:row>
      <xdr:rowOff>142875</xdr:rowOff>
    </xdr:from>
    <xdr:ext cx="828675" cy="1619250"/>
    <xdr:pic>
      <xdr:nvPicPr>
        <xdr:cNvPr id="15" name="image14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657225</xdr:colOff>
      <xdr:row>22</xdr:row>
      <xdr:rowOff>142875</xdr:rowOff>
    </xdr:from>
    <xdr:ext cx="828675" cy="1619250"/>
    <xdr:pic>
      <xdr:nvPicPr>
        <xdr:cNvPr id="16" name="image1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7</xdr:row>
      <xdr:rowOff>142875</xdr:rowOff>
    </xdr:from>
    <xdr:ext cx="1924050" cy="1619250"/>
    <xdr:pic>
      <xdr:nvPicPr>
        <xdr:cNvPr id="17" name="image17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742950</xdr:colOff>
      <xdr:row>32</xdr:row>
      <xdr:rowOff>142875</xdr:rowOff>
    </xdr:from>
    <xdr:ext cx="666750" cy="1619250"/>
    <xdr:pic>
      <xdr:nvPicPr>
        <xdr:cNvPr id="18" name="image7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723900</xdr:colOff>
      <xdr:row>33</xdr:row>
      <xdr:rowOff>142875</xdr:rowOff>
    </xdr:from>
    <xdr:ext cx="704850" cy="1619250"/>
    <xdr:pic>
      <xdr:nvPicPr>
        <xdr:cNvPr id="19" name="image10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685800</xdr:colOff>
      <xdr:row>35</xdr:row>
      <xdr:rowOff>142875</xdr:rowOff>
    </xdr:from>
    <xdr:ext cx="771525" cy="1619250"/>
    <xdr:pic>
      <xdr:nvPicPr>
        <xdr:cNvPr id="20" name="image3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638175</xdr:colOff>
      <xdr:row>34</xdr:row>
      <xdr:rowOff>142875</xdr:rowOff>
    </xdr:from>
    <xdr:ext cx="866775" cy="1619250"/>
    <xdr:pic>
      <xdr:nvPicPr>
        <xdr:cNvPr id="21" name="image8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676275</xdr:colOff>
      <xdr:row>64</xdr:row>
      <xdr:rowOff>142875</xdr:rowOff>
    </xdr:from>
    <xdr:ext cx="800100" cy="1619250"/>
    <xdr:pic>
      <xdr:nvPicPr>
        <xdr:cNvPr id="22" name="image13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723900</xdr:colOff>
      <xdr:row>36</xdr:row>
      <xdr:rowOff>142875</xdr:rowOff>
    </xdr:from>
    <xdr:ext cx="704850" cy="1619250"/>
    <xdr:pic>
      <xdr:nvPicPr>
        <xdr:cNvPr id="23" name="image9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752475</xdr:colOff>
      <xdr:row>42</xdr:row>
      <xdr:rowOff>142875</xdr:rowOff>
    </xdr:from>
    <xdr:ext cx="638175" cy="1619250"/>
    <xdr:pic>
      <xdr:nvPicPr>
        <xdr:cNvPr id="24" name="image16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752475</xdr:colOff>
      <xdr:row>43</xdr:row>
      <xdr:rowOff>142875</xdr:rowOff>
    </xdr:from>
    <xdr:ext cx="638175" cy="1619250"/>
    <xdr:pic>
      <xdr:nvPicPr>
        <xdr:cNvPr id="25" name="image16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762000</xdr:colOff>
      <xdr:row>44</xdr:row>
      <xdr:rowOff>142875</xdr:rowOff>
    </xdr:from>
    <xdr:ext cx="628650" cy="1619250"/>
    <xdr:pic>
      <xdr:nvPicPr>
        <xdr:cNvPr id="26" name="image15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809625</xdr:colOff>
      <xdr:row>39</xdr:row>
      <xdr:rowOff>142875</xdr:rowOff>
    </xdr:from>
    <xdr:ext cx="523875" cy="1619250"/>
    <xdr:pic>
      <xdr:nvPicPr>
        <xdr:cNvPr id="27" name="image36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62</xdr:row>
      <xdr:rowOff>142875</xdr:rowOff>
    </xdr:from>
    <xdr:ext cx="581025" cy="1619250"/>
    <xdr:pic>
      <xdr:nvPicPr>
        <xdr:cNvPr id="28" name="image21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59</xdr:row>
      <xdr:rowOff>142875</xdr:rowOff>
    </xdr:from>
    <xdr:ext cx="590550" cy="1619250"/>
    <xdr:pic>
      <xdr:nvPicPr>
        <xdr:cNvPr id="29" name="image22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58</xdr:row>
      <xdr:rowOff>142875</xdr:rowOff>
    </xdr:from>
    <xdr:ext cx="676275" cy="1619250"/>
    <xdr:pic>
      <xdr:nvPicPr>
        <xdr:cNvPr id="30" name="image27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771525</xdr:colOff>
      <xdr:row>61</xdr:row>
      <xdr:rowOff>142875</xdr:rowOff>
    </xdr:from>
    <xdr:ext cx="600075" cy="1619250"/>
    <xdr:pic>
      <xdr:nvPicPr>
        <xdr:cNvPr id="31" name="image47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60</xdr:row>
      <xdr:rowOff>142875</xdr:rowOff>
    </xdr:from>
    <xdr:ext cx="590550" cy="1619250"/>
    <xdr:pic>
      <xdr:nvPicPr>
        <xdr:cNvPr id="32" name="image29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447675</xdr:colOff>
      <xdr:row>1</xdr:row>
      <xdr:rowOff>57150</xdr:rowOff>
    </xdr:from>
    <xdr:ext cx="1152525" cy="1695450"/>
    <xdr:pic>
      <xdr:nvPicPr>
        <xdr:cNvPr id="33" name="image37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41</xdr:row>
      <xdr:rowOff>142875</xdr:rowOff>
    </xdr:from>
    <xdr:ext cx="1447800" cy="1619250"/>
    <xdr:pic>
      <xdr:nvPicPr>
        <xdr:cNvPr id="34" name="image23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48</xdr:row>
      <xdr:rowOff>142875</xdr:rowOff>
    </xdr:from>
    <xdr:ext cx="971550" cy="1619250"/>
    <xdr:pic>
      <xdr:nvPicPr>
        <xdr:cNvPr id="35" name="image24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609600</xdr:colOff>
      <xdr:row>49</xdr:row>
      <xdr:rowOff>142875</xdr:rowOff>
    </xdr:from>
    <xdr:ext cx="933450" cy="1619250"/>
    <xdr:pic>
      <xdr:nvPicPr>
        <xdr:cNvPr id="36" name="image33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628650</xdr:colOff>
      <xdr:row>52</xdr:row>
      <xdr:rowOff>142875</xdr:rowOff>
    </xdr:from>
    <xdr:ext cx="885825" cy="1619250"/>
    <xdr:pic>
      <xdr:nvPicPr>
        <xdr:cNvPr id="37" name="image31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628650</xdr:colOff>
      <xdr:row>51</xdr:row>
      <xdr:rowOff>142875</xdr:rowOff>
    </xdr:from>
    <xdr:ext cx="885825" cy="1619250"/>
    <xdr:pic>
      <xdr:nvPicPr>
        <xdr:cNvPr id="38" name="image31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714375</xdr:colOff>
      <xdr:row>10</xdr:row>
      <xdr:rowOff>142875</xdr:rowOff>
    </xdr:from>
    <xdr:ext cx="714375" cy="1619250"/>
    <xdr:pic>
      <xdr:nvPicPr>
        <xdr:cNvPr id="39" name="image40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704850</xdr:colOff>
      <xdr:row>9</xdr:row>
      <xdr:rowOff>142875</xdr:rowOff>
    </xdr:from>
    <xdr:ext cx="742950" cy="1619250"/>
    <xdr:pic>
      <xdr:nvPicPr>
        <xdr:cNvPr id="40" name="image32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876300</xdr:colOff>
      <xdr:row>3</xdr:row>
      <xdr:rowOff>142875</xdr:rowOff>
    </xdr:from>
    <xdr:ext cx="400050" cy="1619250"/>
    <xdr:pic>
      <xdr:nvPicPr>
        <xdr:cNvPr id="41" name="image42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828675</xdr:colOff>
      <xdr:row>4</xdr:row>
      <xdr:rowOff>142875</xdr:rowOff>
    </xdr:from>
    <xdr:ext cx="485775" cy="1619250"/>
    <xdr:pic>
      <xdr:nvPicPr>
        <xdr:cNvPr id="42" name="image39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5</xdr:row>
      <xdr:rowOff>142875</xdr:rowOff>
    </xdr:from>
    <xdr:ext cx="504825" cy="1619250"/>
    <xdr:pic>
      <xdr:nvPicPr>
        <xdr:cNvPr id="43" name="image51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866775</xdr:colOff>
      <xdr:row>6</xdr:row>
      <xdr:rowOff>142875</xdr:rowOff>
    </xdr:from>
    <xdr:ext cx="409575" cy="1619250"/>
    <xdr:pic>
      <xdr:nvPicPr>
        <xdr:cNvPr id="44" name="image38.pn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685800</xdr:colOff>
      <xdr:row>15</xdr:row>
      <xdr:rowOff>142875</xdr:rowOff>
    </xdr:from>
    <xdr:ext cx="771525" cy="1619250"/>
    <xdr:pic>
      <xdr:nvPicPr>
        <xdr:cNvPr id="45" name="image25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619125</xdr:colOff>
      <xdr:row>53</xdr:row>
      <xdr:rowOff>142875</xdr:rowOff>
    </xdr:from>
    <xdr:ext cx="904875" cy="1619250"/>
    <xdr:pic>
      <xdr:nvPicPr>
        <xdr:cNvPr id="46" name="image30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619125</xdr:colOff>
      <xdr:row>54</xdr:row>
      <xdr:rowOff>142875</xdr:rowOff>
    </xdr:from>
    <xdr:ext cx="904875" cy="1619250"/>
    <xdr:pic>
      <xdr:nvPicPr>
        <xdr:cNvPr id="47" name="image30.pn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619125</xdr:colOff>
      <xdr:row>55</xdr:row>
      <xdr:rowOff>142875</xdr:rowOff>
    </xdr:from>
    <xdr:ext cx="904875" cy="1619250"/>
    <xdr:pic>
      <xdr:nvPicPr>
        <xdr:cNvPr id="48" name="image30.pn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657225</xdr:colOff>
      <xdr:row>50</xdr:row>
      <xdr:rowOff>142875</xdr:rowOff>
    </xdr:from>
    <xdr:ext cx="828675" cy="1619250"/>
    <xdr:pic>
      <xdr:nvPicPr>
        <xdr:cNvPr id="49" name="image50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657225</xdr:colOff>
      <xdr:row>56</xdr:row>
      <xdr:rowOff>142875</xdr:rowOff>
    </xdr:from>
    <xdr:ext cx="828675" cy="1619250"/>
    <xdr:pic>
      <xdr:nvPicPr>
        <xdr:cNvPr id="50" name="image35.pn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657225</xdr:colOff>
      <xdr:row>57</xdr:row>
      <xdr:rowOff>142875</xdr:rowOff>
    </xdr:from>
    <xdr:ext cx="828675" cy="1619250"/>
    <xdr:pic>
      <xdr:nvPicPr>
        <xdr:cNvPr id="51" name="image35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800100</xdr:colOff>
      <xdr:row>37</xdr:row>
      <xdr:rowOff>142875</xdr:rowOff>
    </xdr:from>
    <xdr:ext cx="542925" cy="1619250"/>
    <xdr:pic>
      <xdr:nvPicPr>
        <xdr:cNvPr id="52" name="image34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800100</xdr:colOff>
      <xdr:row>38</xdr:row>
      <xdr:rowOff>142875</xdr:rowOff>
    </xdr:from>
    <xdr:ext cx="542925" cy="1619250"/>
    <xdr:pic>
      <xdr:nvPicPr>
        <xdr:cNvPr id="53" name="image52.pn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800100</xdr:colOff>
      <xdr:row>40</xdr:row>
      <xdr:rowOff>142875</xdr:rowOff>
    </xdr:from>
    <xdr:ext cx="542925" cy="1619250"/>
    <xdr:pic>
      <xdr:nvPicPr>
        <xdr:cNvPr id="54" name="image43.pn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695325</xdr:colOff>
      <xdr:row>45</xdr:row>
      <xdr:rowOff>142875</xdr:rowOff>
    </xdr:from>
    <xdr:ext cx="762000" cy="1619250"/>
    <xdr:pic>
      <xdr:nvPicPr>
        <xdr:cNvPr id="55" name="image49.pn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695325</xdr:colOff>
      <xdr:row>46</xdr:row>
      <xdr:rowOff>142875</xdr:rowOff>
    </xdr:from>
    <xdr:ext cx="762000" cy="1619250"/>
    <xdr:pic>
      <xdr:nvPicPr>
        <xdr:cNvPr id="56" name="image49.pn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695325</xdr:colOff>
      <xdr:row>47</xdr:row>
      <xdr:rowOff>142875</xdr:rowOff>
    </xdr:from>
    <xdr:ext cx="762000" cy="1619250"/>
    <xdr:pic>
      <xdr:nvPicPr>
        <xdr:cNvPr id="57" name="image49.pn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8</xdr:row>
      <xdr:rowOff>142875</xdr:rowOff>
    </xdr:from>
    <xdr:ext cx="685800" cy="1619250"/>
    <xdr:pic>
      <xdr:nvPicPr>
        <xdr:cNvPr id="58" name="image41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762000</xdr:colOff>
      <xdr:row>12</xdr:row>
      <xdr:rowOff>171450</xdr:rowOff>
    </xdr:from>
    <xdr:ext cx="590550" cy="1619250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723900</xdr:colOff>
      <xdr:row>25</xdr:row>
      <xdr:rowOff>114300</xdr:rowOff>
    </xdr:from>
    <xdr:ext cx="590550" cy="1619250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18</xdr:row>
      <xdr:rowOff>142875</xdr:rowOff>
    </xdr:from>
    <xdr:ext cx="1219200" cy="1543050"/>
    <xdr:pic>
      <xdr:nvPicPr>
        <xdr:cNvPr id="61" name="image48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65</xdr:row>
      <xdr:rowOff>161925</xdr:rowOff>
    </xdr:from>
    <xdr:ext cx="1971675" cy="1619250"/>
    <xdr:pic>
      <xdr:nvPicPr>
        <xdr:cNvPr id="62" name="image45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581025</xdr:colOff>
      <xdr:row>2</xdr:row>
      <xdr:rowOff>57150</xdr:rowOff>
    </xdr:from>
    <xdr:ext cx="971550" cy="1733550"/>
    <xdr:pic>
      <xdr:nvPicPr>
        <xdr:cNvPr id="63" name="image54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23</xdr:row>
      <xdr:rowOff>76200</xdr:rowOff>
    </xdr:from>
    <xdr:ext cx="1390650" cy="1762125"/>
    <xdr:pic>
      <xdr:nvPicPr>
        <xdr:cNvPr id="64" name="image46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24</xdr:row>
      <xdr:rowOff>114300</xdr:rowOff>
    </xdr:from>
    <xdr:ext cx="1352550" cy="1695450"/>
    <xdr:pic>
      <xdr:nvPicPr>
        <xdr:cNvPr id="65" name="image55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31</xdr:row>
      <xdr:rowOff>47625</xdr:rowOff>
    </xdr:from>
    <xdr:ext cx="581025" cy="1809750"/>
    <xdr:pic>
      <xdr:nvPicPr>
        <xdr:cNvPr id="66" name="image44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63</xdr:row>
      <xdr:rowOff>76200</xdr:rowOff>
    </xdr:from>
    <xdr:ext cx="704850" cy="1762125"/>
    <xdr:pic>
      <xdr:nvPicPr>
        <xdr:cNvPr id="67" name="image53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:G70" headerRowCount="0">
  <tableColumns count="7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  <tableColumn id="7" xr3:uid="{00000000-0010-0000-0000-000007000000}" name="Column7"/>
  </tableColumns>
  <tableStyleInfo name="Sheet1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00"/>
  <sheetViews>
    <sheetView tabSelected="1"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1" width="30.88671875" customWidth="1"/>
    <col min="2" max="2" width="18.33203125" customWidth="1"/>
    <col min="3" max="3" width="21" customWidth="1"/>
    <col min="4" max="4" width="59.33203125" customWidth="1"/>
    <col min="5" max="5" width="19.109375" customWidth="1"/>
    <col min="6" max="6" width="13.44140625" customWidth="1"/>
    <col min="7" max="7" width="29.44140625" customWidth="1"/>
    <col min="8" max="24" width="8.88671875" customWidth="1"/>
  </cols>
  <sheetData>
    <row r="1" spans="1:24" ht="14.4" x14ac:dyDescent="0.3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50" customHeight="1" x14ac:dyDescent="0.3">
      <c r="A2" s="1"/>
      <c r="B2" s="1">
        <v>7128</v>
      </c>
      <c r="C2" s="2" t="s">
        <v>6</v>
      </c>
      <c r="D2" s="1" t="s">
        <v>7</v>
      </c>
      <c r="E2" s="1" t="s">
        <v>8</v>
      </c>
      <c r="F2" s="1">
        <f>17*144</f>
        <v>2448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50" customHeight="1" x14ac:dyDescent="0.3">
      <c r="A3" s="1"/>
      <c r="B3" s="1">
        <v>7133</v>
      </c>
      <c r="C3" s="2" t="s">
        <v>9</v>
      </c>
      <c r="D3" s="3" t="s">
        <v>10</v>
      </c>
      <c r="E3" s="1" t="s">
        <v>11</v>
      </c>
      <c r="F3" s="1">
        <f>121*144</f>
        <v>17424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50" customHeight="1" x14ac:dyDescent="0.3">
      <c r="A4" s="1"/>
      <c r="B4" s="1">
        <v>51001</v>
      </c>
      <c r="C4" s="2" t="s">
        <v>12</v>
      </c>
      <c r="D4" s="1" t="s">
        <v>13</v>
      </c>
      <c r="E4" s="1" t="s">
        <v>14</v>
      </c>
      <c r="F4" s="1">
        <f>38*144</f>
        <v>5472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50" customHeight="1" x14ac:dyDescent="0.3">
      <c r="A5" s="1"/>
      <c r="B5" s="1">
        <v>51002</v>
      </c>
      <c r="C5" s="2" t="s">
        <v>15</v>
      </c>
      <c r="D5" s="1" t="s">
        <v>16</v>
      </c>
      <c r="E5" s="1"/>
      <c r="F5" s="1">
        <f>19*144</f>
        <v>2736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50" customHeight="1" x14ac:dyDescent="0.3">
      <c r="A6" s="1"/>
      <c r="B6" s="1">
        <v>51003</v>
      </c>
      <c r="C6" s="2" t="s">
        <v>17</v>
      </c>
      <c r="D6" s="1" t="s">
        <v>13</v>
      </c>
      <c r="E6" s="1" t="s">
        <v>18</v>
      </c>
      <c r="F6" s="1">
        <f>6*144</f>
        <v>864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50" customHeight="1" x14ac:dyDescent="0.3">
      <c r="A7" s="1"/>
      <c r="B7" s="1">
        <v>51004</v>
      </c>
      <c r="C7" s="2" t="s">
        <v>19</v>
      </c>
      <c r="D7" s="1" t="s">
        <v>20</v>
      </c>
      <c r="E7" s="1" t="s">
        <v>14</v>
      </c>
      <c r="F7" s="1">
        <f>64*144</f>
        <v>9216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50" customHeight="1" x14ac:dyDescent="0.3">
      <c r="A8" s="1"/>
      <c r="B8" s="1">
        <v>53005</v>
      </c>
      <c r="C8" s="2" t="s">
        <v>21</v>
      </c>
      <c r="D8" s="1" t="s">
        <v>22</v>
      </c>
      <c r="E8" s="1" t="s">
        <v>23</v>
      </c>
      <c r="F8" s="1">
        <f>445*144</f>
        <v>64080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50" customHeight="1" x14ac:dyDescent="0.3">
      <c r="A9" s="1"/>
      <c r="B9" s="1">
        <v>56038</v>
      </c>
      <c r="C9" s="2" t="s">
        <v>24</v>
      </c>
      <c r="D9" s="1" t="s">
        <v>25</v>
      </c>
      <c r="E9" s="1" t="s">
        <v>26</v>
      </c>
      <c r="F9" s="1">
        <f>27*144</f>
        <v>3888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50" customHeight="1" x14ac:dyDescent="0.3">
      <c r="A10" s="1"/>
      <c r="B10" s="1">
        <v>56039</v>
      </c>
      <c r="C10" s="2" t="s">
        <v>27</v>
      </c>
      <c r="D10" s="1" t="s">
        <v>25</v>
      </c>
      <c r="E10" s="1" t="s">
        <v>28</v>
      </c>
      <c r="F10" s="1">
        <f>37*144</f>
        <v>5328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50" customHeight="1" x14ac:dyDescent="0.3">
      <c r="A11" s="1"/>
      <c r="B11" s="1">
        <v>56051</v>
      </c>
      <c r="C11" s="2" t="s">
        <v>29</v>
      </c>
      <c r="D11" s="1" t="s">
        <v>25</v>
      </c>
      <c r="E11" s="1" t="s">
        <v>30</v>
      </c>
      <c r="F11" s="1">
        <f>11*144</f>
        <v>1584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50" customHeight="1" x14ac:dyDescent="0.3">
      <c r="A12" s="1"/>
      <c r="B12" s="1">
        <v>61605</v>
      </c>
      <c r="C12" s="2" t="s">
        <v>31</v>
      </c>
      <c r="D12" s="1" t="s">
        <v>32</v>
      </c>
      <c r="E12" s="1" t="s">
        <v>11</v>
      </c>
      <c r="F12" s="1">
        <f>511*144</f>
        <v>73584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50" customHeight="1" x14ac:dyDescent="0.3">
      <c r="A13" s="1"/>
      <c r="B13" s="1">
        <v>61606</v>
      </c>
      <c r="C13" s="2" t="s">
        <v>33</v>
      </c>
      <c r="D13" s="1" t="s">
        <v>32</v>
      </c>
      <c r="E13" s="1" t="s">
        <v>34</v>
      </c>
      <c r="F13" s="1">
        <f>687*144</f>
        <v>98928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50" customHeight="1" x14ac:dyDescent="0.3">
      <c r="A14" s="1"/>
      <c r="B14" s="1">
        <v>61609</v>
      </c>
      <c r="C14" s="2" t="s">
        <v>35</v>
      </c>
      <c r="D14" s="1" t="s">
        <v>36</v>
      </c>
      <c r="E14" s="1" t="s">
        <v>37</v>
      </c>
      <c r="F14" s="1">
        <f>21*144</f>
        <v>3024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50" customHeight="1" x14ac:dyDescent="0.3">
      <c r="A15" s="1"/>
      <c r="B15" s="1">
        <v>61631</v>
      </c>
      <c r="C15" s="2" t="s">
        <v>38</v>
      </c>
      <c r="D15" s="1" t="s">
        <v>39</v>
      </c>
      <c r="E15" s="1" t="s">
        <v>40</v>
      </c>
      <c r="F15" s="1">
        <f>505*144</f>
        <v>72720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50" customHeight="1" x14ac:dyDescent="0.3">
      <c r="A16" s="1"/>
      <c r="B16" s="1">
        <v>61635</v>
      </c>
      <c r="C16" s="2" t="s">
        <v>41</v>
      </c>
      <c r="D16" s="1" t="s">
        <v>42</v>
      </c>
      <c r="E16" s="1" t="s">
        <v>43</v>
      </c>
      <c r="F16" s="1">
        <f>3*144</f>
        <v>432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50" customHeight="1" x14ac:dyDescent="0.3">
      <c r="A17" s="1"/>
      <c r="B17" s="1">
        <v>61641</v>
      </c>
      <c r="C17" s="2" t="s">
        <v>44</v>
      </c>
      <c r="D17" s="1" t="s">
        <v>45</v>
      </c>
      <c r="E17" s="1" t="s">
        <v>46</v>
      </c>
      <c r="F17" s="1">
        <f>208*144</f>
        <v>29952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50" customHeight="1" x14ac:dyDescent="0.3">
      <c r="A18" s="1"/>
      <c r="B18" s="1">
        <v>61642</v>
      </c>
      <c r="C18" s="2" t="s">
        <v>47</v>
      </c>
      <c r="D18" s="1" t="s">
        <v>45</v>
      </c>
      <c r="E18" s="1" t="s">
        <v>48</v>
      </c>
      <c r="F18" s="1">
        <f>199*144</f>
        <v>28656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50" customHeight="1" x14ac:dyDescent="0.3">
      <c r="A19" s="1"/>
      <c r="B19" s="1">
        <v>61643</v>
      </c>
      <c r="C19" s="2" t="s">
        <v>49</v>
      </c>
      <c r="D19" s="1" t="s">
        <v>45</v>
      </c>
      <c r="E19" s="1" t="s">
        <v>50</v>
      </c>
      <c r="F19" s="1">
        <f t="shared" ref="F19:F20" si="0">134*144</f>
        <v>19296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50" customHeight="1" x14ac:dyDescent="0.3">
      <c r="A20" s="1"/>
      <c r="B20" s="1">
        <v>61651</v>
      </c>
      <c r="C20" s="2" t="s">
        <v>51</v>
      </c>
      <c r="D20" s="1" t="s">
        <v>52</v>
      </c>
      <c r="E20" s="1" t="s">
        <v>53</v>
      </c>
      <c r="F20" s="1">
        <f t="shared" si="0"/>
        <v>19296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50" customHeight="1" x14ac:dyDescent="0.3">
      <c r="A21" s="1"/>
      <c r="B21" s="1">
        <v>61653</v>
      </c>
      <c r="C21" s="2" t="s">
        <v>54</v>
      </c>
      <c r="D21" s="1" t="s">
        <v>52</v>
      </c>
      <c r="E21" s="1" t="s">
        <v>55</v>
      </c>
      <c r="F21" s="1">
        <f>72*144</f>
        <v>10368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50" customHeight="1" x14ac:dyDescent="0.3">
      <c r="A22" s="1"/>
      <c r="B22" s="1">
        <v>61761</v>
      </c>
      <c r="C22" s="2" t="s">
        <v>56</v>
      </c>
      <c r="D22" s="1" t="s">
        <v>57</v>
      </c>
      <c r="E22" s="1" t="s">
        <v>58</v>
      </c>
      <c r="F22" s="1">
        <f>42*144</f>
        <v>6048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50" customHeight="1" x14ac:dyDescent="0.3">
      <c r="A23" s="1"/>
      <c r="B23" s="1">
        <v>61763</v>
      </c>
      <c r="C23" s="2" t="s">
        <v>59</v>
      </c>
      <c r="D23" s="1" t="s">
        <v>57</v>
      </c>
      <c r="E23" s="1" t="s">
        <v>60</v>
      </c>
      <c r="F23" s="1">
        <f>59*144</f>
        <v>8496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50" customHeight="1" x14ac:dyDescent="0.3">
      <c r="A24" s="1"/>
      <c r="B24" s="1">
        <v>61801</v>
      </c>
      <c r="C24" s="2" t="s">
        <v>61</v>
      </c>
      <c r="D24" s="1" t="s">
        <v>62</v>
      </c>
      <c r="E24" s="1" t="s">
        <v>63</v>
      </c>
      <c r="F24" s="1">
        <f>45*144</f>
        <v>6480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50" customHeight="1" x14ac:dyDescent="0.3">
      <c r="A25" s="1"/>
      <c r="B25" s="1">
        <v>61802</v>
      </c>
      <c r="C25" s="2" t="s">
        <v>64</v>
      </c>
      <c r="D25" s="1" t="s">
        <v>62</v>
      </c>
      <c r="E25" s="1" t="s">
        <v>65</v>
      </c>
      <c r="F25" s="1">
        <f>51*144</f>
        <v>7344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50" customHeight="1" x14ac:dyDescent="0.3">
      <c r="A26" s="1"/>
      <c r="B26" s="1">
        <v>61914</v>
      </c>
      <c r="C26" s="2" t="s">
        <v>66</v>
      </c>
      <c r="D26" s="1" t="s">
        <v>32</v>
      </c>
      <c r="E26" s="1" t="s">
        <v>67</v>
      </c>
      <c r="F26" s="1">
        <f>159*144</f>
        <v>22896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50" customHeight="1" x14ac:dyDescent="0.3">
      <c r="A27" s="1"/>
      <c r="B27" s="1">
        <v>62503</v>
      </c>
      <c r="C27" s="2" t="s">
        <v>68</v>
      </c>
      <c r="D27" s="1" t="s">
        <v>69</v>
      </c>
      <c r="E27" s="1" t="s">
        <v>70</v>
      </c>
      <c r="F27" s="1">
        <f>335*144</f>
        <v>48240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50" customHeight="1" x14ac:dyDescent="0.3">
      <c r="A28" s="1"/>
      <c r="B28" s="1">
        <v>62504</v>
      </c>
      <c r="C28" s="2" t="s">
        <v>71</v>
      </c>
      <c r="D28" s="1" t="s">
        <v>69</v>
      </c>
      <c r="E28" s="1" t="s">
        <v>72</v>
      </c>
      <c r="F28" s="1">
        <f>307*144</f>
        <v>44208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50" customHeight="1" x14ac:dyDescent="0.3">
      <c r="A29" s="1"/>
      <c r="B29" s="1">
        <v>62506</v>
      </c>
      <c r="C29" s="2" t="s">
        <v>73</v>
      </c>
      <c r="D29" s="1" t="s">
        <v>74</v>
      </c>
      <c r="E29" s="1" t="s">
        <v>11</v>
      </c>
      <c r="F29" s="1">
        <f>5*144</f>
        <v>720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50" customHeight="1" x14ac:dyDescent="0.3">
      <c r="A30" s="1"/>
      <c r="B30" s="1">
        <v>62508</v>
      </c>
      <c r="C30" s="2" t="s">
        <v>75</v>
      </c>
      <c r="D30" s="1" t="s">
        <v>74</v>
      </c>
      <c r="E30" s="1" t="s">
        <v>76</v>
      </c>
      <c r="F30" s="1">
        <f>6*144</f>
        <v>864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50" customHeight="1" x14ac:dyDescent="0.3">
      <c r="A31" s="1"/>
      <c r="B31" s="1">
        <v>62522</v>
      </c>
      <c r="C31" s="2" t="s">
        <v>77</v>
      </c>
      <c r="D31" s="1" t="s">
        <v>78</v>
      </c>
      <c r="E31" s="1" t="s">
        <v>79</v>
      </c>
      <c r="F31" s="1">
        <f>35*144</f>
        <v>5040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50" customHeight="1" x14ac:dyDescent="0.3">
      <c r="A32" s="1"/>
      <c r="B32" s="1">
        <v>62523</v>
      </c>
      <c r="C32" s="2" t="s">
        <v>80</v>
      </c>
      <c r="D32" s="1" t="s">
        <v>78</v>
      </c>
      <c r="E32" s="1" t="s">
        <v>76</v>
      </c>
      <c r="F32" s="1">
        <f>43*144</f>
        <v>6192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0" customHeight="1" x14ac:dyDescent="0.3">
      <c r="A33" s="1"/>
      <c r="B33" s="1">
        <v>62617</v>
      </c>
      <c r="C33" s="2" t="s">
        <v>81</v>
      </c>
      <c r="D33" s="1" t="s">
        <v>82</v>
      </c>
      <c r="E33" s="1" t="s">
        <v>83</v>
      </c>
      <c r="F33" s="1">
        <f>33*144</f>
        <v>4752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0" customHeight="1" x14ac:dyDescent="0.3">
      <c r="A34" s="1"/>
      <c r="B34" s="1">
        <v>62618</v>
      </c>
      <c r="C34" s="2" t="s">
        <v>84</v>
      </c>
      <c r="D34" s="1" t="s">
        <v>82</v>
      </c>
      <c r="E34" s="1" t="s">
        <v>85</v>
      </c>
      <c r="F34" s="1">
        <f>42*144</f>
        <v>6048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0" customHeight="1" x14ac:dyDescent="0.3">
      <c r="A35" s="1"/>
      <c r="B35" s="1">
        <v>62621</v>
      </c>
      <c r="C35" s="2" t="s">
        <v>86</v>
      </c>
      <c r="D35" s="1" t="s">
        <v>82</v>
      </c>
      <c r="E35" s="1" t="s">
        <v>87</v>
      </c>
      <c r="F35" s="1">
        <f>136*144</f>
        <v>19584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0" customHeight="1" x14ac:dyDescent="0.3">
      <c r="A36" s="1"/>
      <c r="B36" s="1">
        <v>62623</v>
      </c>
      <c r="C36" s="2" t="s">
        <v>88</v>
      </c>
      <c r="D36" s="1" t="s">
        <v>82</v>
      </c>
      <c r="E36" s="1" t="s">
        <v>89</v>
      </c>
      <c r="F36" s="1">
        <f>676*144</f>
        <v>97344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0" customHeight="1" x14ac:dyDescent="0.3">
      <c r="A37" s="1"/>
      <c r="B37" s="1">
        <v>62625</v>
      </c>
      <c r="C37" s="2" t="s">
        <v>90</v>
      </c>
      <c r="D37" s="1" t="s">
        <v>82</v>
      </c>
      <c r="E37" s="1" t="s">
        <v>91</v>
      </c>
      <c r="F37" s="1">
        <f>177*144</f>
        <v>25488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0" customHeight="1" x14ac:dyDescent="0.3">
      <c r="A38" s="1"/>
      <c r="B38" s="1">
        <v>62631</v>
      </c>
      <c r="C38" s="2" t="s">
        <v>92</v>
      </c>
      <c r="D38" s="1" t="s">
        <v>93</v>
      </c>
      <c r="E38" s="1" t="s">
        <v>94</v>
      </c>
      <c r="F38" s="1">
        <f>104*144</f>
        <v>14976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0" customHeight="1" x14ac:dyDescent="0.3">
      <c r="A39" s="1"/>
      <c r="B39" s="1">
        <v>62632</v>
      </c>
      <c r="C39" s="2" t="s">
        <v>95</v>
      </c>
      <c r="D39" s="1" t="s">
        <v>93</v>
      </c>
      <c r="E39" s="1" t="s">
        <v>96</v>
      </c>
      <c r="F39" s="1">
        <f>443*144</f>
        <v>63792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0" customHeight="1" x14ac:dyDescent="0.3">
      <c r="A40" s="1"/>
      <c r="B40" s="1">
        <v>62633</v>
      </c>
      <c r="C40" s="2" t="s">
        <v>97</v>
      </c>
      <c r="D40" s="1" t="s">
        <v>93</v>
      </c>
      <c r="E40" s="1" t="s">
        <v>98</v>
      </c>
      <c r="F40" s="1">
        <f>253*144</f>
        <v>36432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0" customHeight="1" x14ac:dyDescent="0.3">
      <c r="A41" s="1"/>
      <c r="B41" s="1">
        <v>62634</v>
      </c>
      <c r="C41" s="2" t="s">
        <v>99</v>
      </c>
      <c r="D41" s="1" t="s">
        <v>93</v>
      </c>
      <c r="E41" s="1" t="s">
        <v>100</v>
      </c>
      <c r="F41" s="1">
        <f>401*144</f>
        <v>57744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0" customHeight="1" x14ac:dyDescent="0.3">
      <c r="A42" s="1"/>
      <c r="B42" s="1">
        <v>62653</v>
      </c>
      <c r="C42" s="2" t="s">
        <v>101</v>
      </c>
      <c r="D42" s="1" t="s">
        <v>102</v>
      </c>
      <c r="E42" s="1" t="s">
        <v>103</v>
      </c>
      <c r="F42" s="1">
        <f>396*144</f>
        <v>57024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0" customHeight="1" x14ac:dyDescent="0.3">
      <c r="A43" s="1"/>
      <c r="B43" s="1">
        <v>62661</v>
      </c>
      <c r="C43" s="2" t="s">
        <v>104</v>
      </c>
      <c r="D43" s="1" t="s">
        <v>105</v>
      </c>
      <c r="E43" s="1" t="s">
        <v>106</v>
      </c>
      <c r="F43" s="1">
        <f>20*144</f>
        <v>2880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0" customHeight="1" x14ac:dyDescent="0.3">
      <c r="A44" s="1"/>
      <c r="B44" s="1">
        <v>62662</v>
      </c>
      <c r="C44" s="2" t="s">
        <v>107</v>
      </c>
      <c r="D44" s="1" t="s">
        <v>105</v>
      </c>
      <c r="E44" s="1" t="s">
        <v>108</v>
      </c>
      <c r="F44" s="1">
        <f>15*144</f>
        <v>2160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0" customHeight="1" x14ac:dyDescent="0.3">
      <c r="A45" s="1"/>
      <c r="B45" s="1">
        <v>62664</v>
      </c>
      <c r="C45" s="2" t="s">
        <v>109</v>
      </c>
      <c r="D45" s="1" t="s">
        <v>105</v>
      </c>
      <c r="E45" s="1" t="s">
        <v>110</v>
      </c>
      <c r="F45" s="1">
        <f>19*144</f>
        <v>2736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0" customHeight="1" x14ac:dyDescent="0.3">
      <c r="A46" s="1"/>
      <c r="B46" s="1">
        <v>62665</v>
      </c>
      <c r="C46" s="2" t="s">
        <v>111</v>
      </c>
      <c r="D46" s="1" t="s">
        <v>105</v>
      </c>
      <c r="E46" s="1" t="s">
        <v>112</v>
      </c>
      <c r="F46" s="1">
        <f>7*144</f>
        <v>1008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0" customHeight="1" x14ac:dyDescent="0.3">
      <c r="A47" s="1"/>
      <c r="B47" s="1">
        <v>62667</v>
      </c>
      <c r="C47" s="2" t="s">
        <v>113</v>
      </c>
      <c r="D47" s="1" t="s">
        <v>105</v>
      </c>
      <c r="E47" s="1" t="s">
        <v>114</v>
      </c>
      <c r="F47" s="1">
        <f>4*144</f>
        <v>576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0" customHeight="1" x14ac:dyDescent="0.3">
      <c r="A48" s="1"/>
      <c r="B48" s="1">
        <v>62668</v>
      </c>
      <c r="C48" s="2" t="s">
        <v>115</v>
      </c>
      <c r="D48" s="1" t="s">
        <v>105</v>
      </c>
      <c r="E48" s="1" t="s">
        <v>116</v>
      </c>
      <c r="F48" s="1">
        <f>8*144</f>
        <v>1152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83.75" customHeight="1" x14ac:dyDescent="0.3">
      <c r="A49" s="1"/>
      <c r="B49" s="1">
        <v>63671</v>
      </c>
      <c r="C49" s="2" t="s">
        <v>117</v>
      </c>
      <c r="D49" s="1" t="s">
        <v>118</v>
      </c>
      <c r="E49" s="1" t="s">
        <v>8</v>
      </c>
      <c r="F49" s="1">
        <f>28*144</f>
        <v>4032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0" customHeight="1" x14ac:dyDescent="0.3">
      <c r="A50" s="1"/>
      <c r="B50" s="1">
        <v>63674</v>
      </c>
      <c r="C50" s="2" t="s">
        <v>119</v>
      </c>
      <c r="D50" s="1" t="s">
        <v>118</v>
      </c>
      <c r="E50" s="1" t="s">
        <v>120</v>
      </c>
      <c r="F50" s="1">
        <f>32*144</f>
        <v>4608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0" customHeight="1" x14ac:dyDescent="0.3">
      <c r="A51" s="1"/>
      <c r="B51" s="1">
        <v>63678</v>
      </c>
      <c r="C51" s="2" t="s">
        <v>121</v>
      </c>
      <c r="D51" s="1" t="s">
        <v>122</v>
      </c>
      <c r="E51" s="1" t="s">
        <v>123</v>
      </c>
      <c r="F51" s="1">
        <f>70*144</f>
        <v>10080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0" customHeight="1" x14ac:dyDescent="0.3">
      <c r="A52" s="1"/>
      <c r="B52" s="1">
        <v>63681</v>
      </c>
      <c r="C52" s="2" t="s">
        <v>124</v>
      </c>
      <c r="D52" s="1" t="s">
        <v>125</v>
      </c>
      <c r="E52" s="1" t="s">
        <v>126</v>
      </c>
      <c r="F52" s="1">
        <f>103*144</f>
        <v>14832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0" customHeight="1" x14ac:dyDescent="0.3">
      <c r="A53" s="1"/>
      <c r="B53" s="1">
        <v>63682</v>
      </c>
      <c r="C53" s="2" t="s">
        <v>127</v>
      </c>
      <c r="D53" s="1" t="s">
        <v>125</v>
      </c>
      <c r="E53" s="1" t="s">
        <v>128</v>
      </c>
      <c r="F53" s="1">
        <f>54*144</f>
        <v>7776</v>
      </c>
      <c r="G53" s="3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0" customHeight="1" x14ac:dyDescent="0.3">
      <c r="A54" s="1"/>
      <c r="B54" s="1">
        <v>63683</v>
      </c>
      <c r="C54" s="2" t="s">
        <v>129</v>
      </c>
      <c r="D54" s="1" t="s">
        <v>130</v>
      </c>
      <c r="E54" s="1" t="s">
        <v>131</v>
      </c>
      <c r="F54" s="1">
        <f t="shared" ref="F54:F55" si="1">23*144</f>
        <v>3312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0" customHeight="1" x14ac:dyDescent="0.3">
      <c r="A55" s="1"/>
      <c r="B55" s="1">
        <v>63684</v>
      </c>
      <c r="C55" s="2" t="s">
        <v>132</v>
      </c>
      <c r="D55" s="1" t="s">
        <v>130</v>
      </c>
      <c r="E55" s="1" t="s">
        <v>133</v>
      </c>
      <c r="F55" s="1">
        <f t="shared" si="1"/>
        <v>3312</v>
      </c>
      <c r="G55" s="3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0" customHeight="1" x14ac:dyDescent="0.3">
      <c r="A56" s="1"/>
      <c r="B56" s="1">
        <v>63685</v>
      </c>
      <c r="C56" s="2" t="s">
        <v>134</v>
      </c>
      <c r="D56" s="1" t="s">
        <v>130</v>
      </c>
      <c r="E56" s="1" t="s">
        <v>135</v>
      </c>
      <c r="F56" s="1">
        <f t="shared" ref="F56:F57" si="2">21*144</f>
        <v>3024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0" customHeight="1" x14ac:dyDescent="0.3">
      <c r="A57" s="1"/>
      <c r="B57" s="1">
        <v>67107</v>
      </c>
      <c r="C57" s="2" t="s">
        <v>136</v>
      </c>
      <c r="D57" s="1" t="s">
        <v>137</v>
      </c>
      <c r="E57" s="1" t="s">
        <v>138</v>
      </c>
      <c r="F57" s="1">
        <f t="shared" si="2"/>
        <v>3024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0" customHeight="1" x14ac:dyDescent="0.3">
      <c r="A58" s="1"/>
      <c r="B58" s="1">
        <v>67108</v>
      </c>
      <c r="C58" s="2" t="s">
        <v>139</v>
      </c>
      <c r="D58" s="1" t="s">
        <v>137</v>
      </c>
      <c r="E58" s="1" t="s">
        <v>140</v>
      </c>
      <c r="F58" s="1">
        <f>31*144</f>
        <v>4464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0" customHeight="1" x14ac:dyDescent="0.3">
      <c r="A59" s="1"/>
      <c r="B59" s="1">
        <v>67116</v>
      </c>
      <c r="C59" s="2" t="s">
        <v>141</v>
      </c>
      <c r="D59" s="1" t="s">
        <v>142</v>
      </c>
      <c r="E59" s="1" t="s">
        <v>143</v>
      </c>
      <c r="F59" s="1">
        <f>97*144</f>
        <v>13968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0" customHeight="1" x14ac:dyDescent="0.3">
      <c r="A60" s="1"/>
      <c r="B60" s="1">
        <v>67117</v>
      </c>
      <c r="C60" s="2" t="s">
        <v>144</v>
      </c>
      <c r="D60" s="1" t="s">
        <v>142</v>
      </c>
      <c r="E60" s="1" t="s">
        <v>145</v>
      </c>
      <c r="F60" s="1">
        <f>62*144</f>
        <v>8928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0" customHeight="1" x14ac:dyDescent="0.3">
      <c r="A61" s="1"/>
      <c r="B61" s="1">
        <v>67118</v>
      </c>
      <c r="C61" s="2" t="s">
        <v>146</v>
      </c>
      <c r="D61" s="1" t="s">
        <v>142</v>
      </c>
      <c r="E61" s="1" t="s">
        <v>147</v>
      </c>
      <c r="F61" s="1">
        <f>68*144</f>
        <v>9792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0" customHeight="1" x14ac:dyDescent="0.3">
      <c r="A62" s="1"/>
      <c r="B62" s="1">
        <v>67177</v>
      </c>
      <c r="C62" s="2" t="s">
        <v>148</v>
      </c>
      <c r="D62" s="1" t="s">
        <v>149</v>
      </c>
      <c r="E62" s="1"/>
      <c r="F62" s="1">
        <f>28*144</f>
        <v>4032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0" customHeight="1" x14ac:dyDescent="0.3">
      <c r="A63" s="1"/>
      <c r="B63" s="1">
        <v>67205</v>
      </c>
      <c r="C63" s="2" t="s">
        <v>150</v>
      </c>
      <c r="D63" s="1" t="s">
        <v>151</v>
      </c>
      <c r="E63" s="1" t="s">
        <v>143</v>
      </c>
      <c r="F63" s="1">
        <f>137*144</f>
        <v>19728</v>
      </c>
      <c r="G63" s="3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0" customHeight="1" x14ac:dyDescent="0.3">
      <c r="A64" s="1"/>
      <c r="B64" s="1" t="s">
        <v>152</v>
      </c>
      <c r="C64" s="2" t="s">
        <v>153</v>
      </c>
      <c r="D64" s="1" t="s">
        <v>82</v>
      </c>
      <c r="E64" s="1" t="s">
        <v>154</v>
      </c>
      <c r="F64" s="1">
        <f>17*144</f>
        <v>2448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0" customHeight="1" x14ac:dyDescent="0.3">
      <c r="A65" s="1"/>
      <c r="B65" s="1" t="s">
        <v>155</v>
      </c>
      <c r="C65" s="2" t="s">
        <v>156</v>
      </c>
      <c r="D65" s="1" t="s">
        <v>82</v>
      </c>
      <c r="E65" s="1" t="s">
        <v>157</v>
      </c>
      <c r="F65" s="1">
        <f>140*144</f>
        <v>20160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0" customHeight="1" x14ac:dyDescent="0.3">
      <c r="A66" s="1"/>
      <c r="B66" s="1" t="s">
        <v>158</v>
      </c>
      <c r="C66" s="4" t="s">
        <v>159</v>
      </c>
      <c r="D66" s="3" t="s">
        <v>160</v>
      </c>
      <c r="E66" s="3" t="s">
        <v>161</v>
      </c>
      <c r="F66" s="1">
        <v>85392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0" customHeight="1" x14ac:dyDescent="0.3">
      <c r="A67" s="1"/>
      <c r="B67" s="1" t="s">
        <v>162</v>
      </c>
      <c r="C67" s="2" t="s">
        <v>163</v>
      </c>
      <c r="D67" s="1" t="s">
        <v>164</v>
      </c>
      <c r="E67" s="1" t="s">
        <v>165</v>
      </c>
      <c r="F67" s="1">
        <f>283*144</f>
        <v>40752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0" customHeight="1" x14ac:dyDescent="0.3">
      <c r="A68" s="1"/>
      <c r="B68" s="1">
        <v>91001</v>
      </c>
      <c r="C68" s="4" t="s">
        <v>166</v>
      </c>
      <c r="D68" s="3" t="s">
        <v>167</v>
      </c>
      <c r="E68" s="1"/>
      <c r="F68" s="1">
        <f>430*144</f>
        <v>61920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0" customHeight="1" x14ac:dyDescent="0.3">
      <c r="A69" s="1"/>
      <c r="B69" s="1">
        <v>1924</v>
      </c>
      <c r="C69" s="2" t="s">
        <v>168</v>
      </c>
      <c r="D69" s="3" t="s">
        <v>169</v>
      </c>
      <c r="E69" s="1"/>
      <c r="F69" s="1">
        <f>208*144</f>
        <v>29952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0" customHeight="1" x14ac:dyDescent="0.3">
      <c r="A70" s="1"/>
      <c r="B70" s="1"/>
      <c r="C70" s="2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0" customHeight="1" x14ac:dyDescent="0.3">
      <c r="A71" s="1"/>
      <c r="B71" s="1"/>
      <c r="C71" s="2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0" customHeight="1" x14ac:dyDescent="0.3">
      <c r="A72" s="1"/>
      <c r="B72" s="1"/>
      <c r="C72" s="2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0" customHeight="1" x14ac:dyDescent="0.3">
      <c r="A73" s="1"/>
      <c r="B73" s="1"/>
      <c r="C73" s="2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0" customHeight="1" x14ac:dyDescent="0.3">
      <c r="A74" s="1"/>
      <c r="B74" s="1"/>
      <c r="C74" s="2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0" customHeight="1" x14ac:dyDescent="0.3">
      <c r="A75" s="1"/>
      <c r="B75" s="1"/>
      <c r="C75" s="2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0" customHeight="1" x14ac:dyDescent="0.3">
      <c r="A76" s="1"/>
      <c r="B76" s="1"/>
      <c r="C76" s="2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0" customHeight="1" x14ac:dyDescent="0.3">
      <c r="A77" s="1"/>
      <c r="B77" s="1"/>
      <c r="C77" s="2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0" customHeight="1" x14ac:dyDescent="0.3">
      <c r="A78" s="1"/>
      <c r="B78" s="1"/>
      <c r="C78" s="2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0" customHeight="1" x14ac:dyDescent="0.3">
      <c r="A79" s="5"/>
      <c r="B79" s="5"/>
      <c r="C79" s="2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 x14ac:dyDescent="0.3">
      <c r="A80" s="1"/>
      <c r="B80" s="1"/>
      <c r="C80" s="2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 x14ac:dyDescent="0.3">
      <c r="A81" s="1"/>
      <c r="B81" s="1"/>
      <c r="C81" s="2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 x14ac:dyDescent="0.3">
      <c r="A82" s="1"/>
      <c r="B82" s="1"/>
      <c r="C82" s="2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 x14ac:dyDescent="0.3">
      <c r="A83" s="1"/>
      <c r="B83" s="1"/>
      <c r="C83" s="2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 x14ac:dyDescent="0.3">
      <c r="A84" s="1"/>
      <c r="B84" s="1"/>
      <c r="C84" s="2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 x14ac:dyDescent="0.3">
      <c r="A85" s="1"/>
      <c r="B85" s="1"/>
      <c r="C85" s="2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 x14ac:dyDescent="0.3">
      <c r="A86" s="1"/>
      <c r="B86" s="1"/>
      <c r="C86" s="2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 x14ac:dyDescent="0.3">
      <c r="A87" s="1"/>
      <c r="B87" s="1"/>
      <c r="C87" s="2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 x14ac:dyDescent="0.3">
      <c r="A88" s="1"/>
      <c r="B88" s="1"/>
      <c r="C88" s="2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 x14ac:dyDescent="0.3">
      <c r="A89" s="1"/>
      <c r="B89" s="1"/>
      <c r="C89" s="2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 x14ac:dyDescent="0.3">
      <c r="A90" s="1"/>
      <c r="B90" s="1"/>
      <c r="C90" s="2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 x14ac:dyDescent="0.3">
      <c r="A91" s="1"/>
      <c r="B91" s="1"/>
      <c r="C91" s="2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 x14ac:dyDescent="0.3">
      <c r="A92" s="1"/>
      <c r="B92" s="1"/>
      <c r="C92" s="2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 x14ac:dyDescent="0.3">
      <c r="A93" s="1"/>
      <c r="B93" s="1"/>
      <c r="C93" s="2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 x14ac:dyDescent="0.3">
      <c r="A94" s="1"/>
      <c r="B94" s="1"/>
      <c r="C94" s="2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 x14ac:dyDescent="0.3">
      <c r="A95" s="1"/>
      <c r="B95" s="1"/>
      <c r="C95" s="2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 x14ac:dyDescent="0.3">
      <c r="A96" s="1"/>
      <c r="B96" s="1"/>
      <c r="C96" s="2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 x14ac:dyDescent="0.3">
      <c r="A97" s="1"/>
      <c r="B97" s="1"/>
      <c r="C97" s="2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 x14ac:dyDescent="0.3">
      <c r="A98" s="1"/>
      <c r="B98" s="1"/>
      <c r="C98" s="2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 x14ac:dyDescent="0.3">
      <c r="A99" s="1"/>
      <c r="B99" s="1"/>
      <c r="C99" s="2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 x14ac:dyDescent="0.3">
      <c r="A100" s="1"/>
      <c r="B100" s="1"/>
      <c r="C100" s="2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 x14ac:dyDescent="0.3">
      <c r="A101" s="1"/>
      <c r="B101" s="1"/>
      <c r="C101" s="2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 x14ac:dyDescent="0.3">
      <c r="A102" s="1"/>
      <c r="B102" s="1"/>
      <c r="C102" s="2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 x14ac:dyDescent="0.3">
      <c r="A103" s="1"/>
      <c r="B103" s="1"/>
      <c r="C103" s="2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 x14ac:dyDescent="0.3">
      <c r="A104" s="1"/>
      <c r="B104" s="1"/>
      <c r="C104" s="2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 x14ac:dyDescent="0.3">
      <c r="A105" s="1"/>
      <c r="B105" s="1"/>
      <c r="C105" s="2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 x14ac:dyDescent="0.3">
      <c r="A106" s="1"/>
      <c r="B106" s="1"/>
      <c r="C106" s="2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 x14ac:dyDescent="0.3">
      <c r="A107" s="1"/>
      <c r="B107" s="1"/>
      <c r="C107" s="2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 x14ac:dyDescent="0.3">
      <c r="A108" s="1"/>
      <c r="B108" s="1"/>
      <c r="C108" s="2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 x14ac:dyDescent="0.3">
      <c r="A109" s="1"/>
      <c r="B109" s="1"/>
      <c r="C109" s="2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 x14ac:dyDescent="0.3">
      <c r="A110" s="1"/>
      <c r="B110" s="1"/>
      <c r="C110" s="2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 x14ac:dyDescent="0.3">
      <c r="A111" s="1"/>
      <c r="B111" s="1"/>
      <c r="C111" s="2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 x14ac:dyDescent="0.3">
      <c r="A112" s="1"/>
      <c r="B112" s="1"/>
      <c r="C112" s="2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 x14ac:dyDescent="0.3">
      <c r="A113" s="1"/>
      <c r="B113" s="1"/>
      <c r="C113" s="2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 x14ac:dyDescent="0.3">
      <c r="A114" s="1"/>
      <c r="B114" s="1"/>
      <c r="C114" s="2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 x14ac:dyDescent="0.3">
      <c r="A115" s="1"/>
      <c r="B115" s="1"/>
      <c r="C115" s="2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 x14ac:dyDescent="0.3">
      <c r="A116" s="1"/>
      <c r="B116" s="1"/>
      <c r="C116" s="2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 x14ac:dyDescent="0.3">
      <c r="A117" s="1"/>
      <c r="B117" s="1"/>
      <c r="C117" s="2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 x14ac:dyDescent="0.3">
      <c r="A118" s="1"/>
      <c r="B118" s="1"/>
      <c r="C118" s="2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 x14ac:dyDescent="0.3">
      <c r="A119" s="1"/>
      <c r="B119" s="1"/>
      <c r="C119" s="2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 x14ac:dyDescent="0.3">
      <c r="A120" s="1"/>
      <c r="B120" s="1"/>
      <c r="C120" s="2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 x14ac:dyDescent="0.3">
      <c r="A121" s="1"/>
      <c r="B121" s="1"/>
      <c r="C121" s="2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 x14ac:dyDescent="0.3">
      <c r="A122" s="1"/>
      <c r="B122" s="1"/>
      <c r="C122" s="2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 x14ac:dyDescent="0.3">
      <c r="A123" s="1"/>
      <c r="B123" s="1"/>
      <c r="C123" s="2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 x14ac:dyDescent="0.3">
      <c r="A124" s="1"/>
      <c r="B124" s="1"/>
      <c r="C124" s="2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 x14ac:dyDescent="0.3">
      <c r="A125" s="1"/>
      <c r="B125" s="1"/>
      <c r="C125" s="2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 x14ac:dyDescent="0.3">
      <c r="A126" s="1"/>
      <c r="B126" s="1"/>
      <c r="C126" s="2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 x14ac:dyDescent="0.3">
      <c r="A127" s="1"/>
      <c r="B127" s="1"/>
      <c r="C127" s="2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 x14ac:dyDescent="0.3">
      <c r="A128" s="1"/>
      <c r="B128" s="1"/>
      <c r="C128" s="2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 x14ac:dyDescent="0.3">
      <c r="A129" s="1"/>
      <c r="B129" s="1"/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 x14ac:dyDescent="0.3">
      <c r="A130" s="1"/>
      <c r="B130" s="1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 x14ac:dyDescent="0.3">
      <c r="A131" s="1"/>
      <c r="B131" s="1"/>
      <c r="C131" s="2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 x14ac:dyDescent="0.3">
      <c r="A132" s="1"/>
      <c r="B132" s="1"/>
      <c r="C132" s="2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 x14ac:dyDescent="0.3">
      <c r="A133" s="1"/>
      <c r="B133" s="1"/>
      <c r="C133" s="2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 x14ac:dyDescent="0.3">
      <c r="A134" s="1"/>
      <c r="B134" s="1"/>
      <c r="C134" s="2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 x14ac:dyDescent="0.3">
      <c r="A135" s="1"/>
      <c r="B135" s="1"/>
      <c r="C135" s="2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 x14ac:dyDescent="0.3">
      <c r="A136" s="1"/>
      <c r="B136" s="1"/>
      <c r="C136" s="2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 x14ac:dyDescent="0.3">
      <c r="A137" s="1"/>
      <c r="B137" s="1"/>
      <c r="C137" s="2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 x14ac:dyDescent="0.3">
      <c r="A138" s="1"/>
      <c r="B138" s="1"/>
      <c r="C138" s="2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 x14ac:dyDescent="0.3">
      <c r="A139" s="1"/>
      <c r="B139" s="1"/>
      <c r="C139" s="2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 x14ac:dyDescent="0.3">
      <c r="A140" s="1"/>
      <c r="B140" s="1"/>
      <c r="C140" s="2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 x14ac:dyDescent="0.3">
      <c r="A141" s="1"/>
      <c r="B141" s="1"/>
      <c r="C141" s="2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 x14ac:dyDescent="0.3">
      <c r="A142" s="1"/>
      <c r="B142" s="1"/>
      <c r="C142" s="2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 x14ac:dyDescent="0.3">
      <c r="A143" s="1"/>
      <c r="B143" s="1"/>
      <c r="C143" s="2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 x14ac:dyDescent="0.3">
      <c r="A144" s="1"/>
      <c r="B144" s="1"/>
      <c r="C144" s="2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 x14ac:dyDescent="0.3">
      <c r="A145" s="1"/>
      <c r="B145" s="1"/>
      <c r="C145" s="2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 x14ac:dyDescent="0.3">
      <c r="A146" s="1"/>
      <c r="B146" s="1"/>
      <c r="C146" s="2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 x14ac:dyDescent="0.3">
      <c r="A147" s="1"/>
      <c r="B147" s="1"/>
      <c r="C147" s="2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 x14ac:dyDescent="0.3">
      <c r="A148" s="1"/>
      <c r="B148" s="1"/>
      <c r="C148" s="2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 x14ac:dyDescent="0.3">
      <c r="A149" s="1"/>
      <c r="B149" s="1"/>
      <c r="C149" s="2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 x14ac:dyDescent="0.3">
      <c r="A150" s="1"/>
      <c r="B150" s="1"/>
      <c r="C150" s="2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 x14ac:dyDescent="0.3">
      <c r="A151" s="1"/>
      <c r="B151" s="1"/>
      <c r="C151" s="2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 x14ac:dyDescent="0.3">
      <c r="A152" s="1"/>
      <c r="B152" s="1"/>
      <c r="C152" s="2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 x14ac:dyDescent="0.3">
      <c r="A153" s="1"/>
      <c r="B153" s="1"/>
      <c r="C153" s="2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 x14ac:dyDescent="0.3">
      <c r="A154" s="1"/>
      <c r="B154" s="1"/>
      <c r="C154" s="2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 x14ac:dyDescent="0.3">
      <c r="A155" s="1"/>
      <c r="B155" s="1"/>
      <c r="C155" s="2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 x14ac:dyDescent="0.3">
      <c r="A156" s="1"/>
      <c r="B156" s="1"/>
      <c r="C156" s="2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 x14ac:dyDescent="0.3">
      <c r="A157" s="1"/>
      <c r="B157" s="1"/>
      <c r="C157" s="2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 x14ac:dyDescent="0.3">
      <c r="A158" s="1"/>
      <c r="B158" s="1"/>
      <c r="C158" s="2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 x14ac:dyDescent="0.3">
      <c r="A159" s="1"/>
      <c r="B159" s="1"/>
      <c r="C159" s="2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 x14ac:dyDescent="0.3">
      <c r="A160" s="1"/>
      <c r="B160" s="1"/>
      <c r="C160" s="2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 x14ac:dyDescent="0.3">
      <c r="A161" s="1"/>
      <c r="B161" s="1"/>
      <c r="C161" s="2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 x14ac:dyDescent="0.3">
      <c r="A162" s="1"/>
      <c r="B162" s="1"/>
      <c r="C162" s="2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 x14ac:dyDescent="0.3">
      <c r="A163" s="1"/>
      <c r="B163" s="1"/>
      <c r="C163" s="2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 x14ac:dyDescent="0.3">
      <c r="A164" s="1"/>
      <c r="B164" s="1"/>
      <c r="C164" s="2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 x14ac:dyDescent="0.3">
      <c r="A165" s="1"/>
      <c r="B165" s="1"/>
      <c r="C165" s="2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 x14ac:dyDescent="0.3">
      <c r="A166" s="1"/>
      <c r="B166" s="1"/>
      <c r="C166" s="2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 x14ac:dyDescent="0.3">
      <c r="A167" s="1"/>
      <c r="B167" s="1"/>
      <c r="C167" s="2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 x14ac:dyDescent="0.3">
      <c r="A168" s="1"/>
      <c r="B168" s="1"/>
      <c r="C168" s="2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 x14ac:dyDescent="0.3">
      <c r="A169" s="1"/>
      <c r="B169" s="1"/>
      <c r="C169" s="2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 x14ac:dyDescent="0.3">
      <c r="A170" s="1"/>
      <c r="B170" s="1"/>
      <c r="C170" s="2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 x14ac:dyDescent="0.3">
      <c r="A171" s="1"/>
      <c r="B171" s="1"/>
      <c r="C171" s="2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 x14ac:dyDescent="0.3">
      <c r="A172" s="1"/>
      <c r="B172" s="1"/>
      <c r="C172" s="2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 x14ac:dyDescent="0.3">
      <c r="A173" s="1"/>
      <c r="B173" s="1"/>
      <c r="C173" s="2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 x14ac:dyDescent="0.3">
      <c r="A174" s="1"/>
      <c r="B174" s="1"/>
      <c r="C174" s="2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 x14ac:dyDescent="0.3">
      <c r="A175" s="1"/>
      <c r="B175" s="1"/>
      <c r="C175" s="2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 x14ac:dyDescent="0.3">
      <c r="A176" s="1"/>
      <c r="B176" s="1"/>
      <c r="C176" s="2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 x14ac:dyDescent="0.3">
      <c r="A177" s="1"/>
      <c r="B177" s="1"/>
      <c r="C177" s="2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 x14ac:dyDescent="0.3">
      <c r="A178" s="1"/>
      <c r="B178" s="1"/>
      <c r="C178" s="2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 x14ac:dyDescent="0.3">
      <c r="A179" s="1"/>
      <c r="B179" s="1"/>
      <c r="C179" s="2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 x14ac:dyDescent="0.3">
      <c r="A180" s="1"/>
      <c r="B180" s="1"/>
      <c r="C180" s="2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 x14ac:dyDescent="0.3">
      <c r="A181" s="1"/>
      <c r="B181" s="1"/>
      <c r="C181" s="2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 x14ac:dyDescent="0.3">
      <c r="A182" s="1"/>
      <c r="B182" s="1"/>
      <c r="C182" s="2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 x14ac:dyDescent="0.3">
      <c r="A183" s="1"/>
      <c r="B183" s="1"/>
      <c r="C183" s="2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 x14ac:dyDescent="0.3">
      <c r="A184" s="1"/>
      <c r="B184" s="1"/>
      <c r="C184" s="2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 x14ac:dyDescent="0.3">
      <c r="A185" s="1"/>
      <c r="B185" s="1"/>
      <c r="C185" s="2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 x14ac:dyDescent="0.3">
      <c r="A186" s="1"/>
      <c r="B186" s="1"/>
      <c r="C186" s="2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 x14ac:dyDescent="0.3">
      <c r="A187" s="1"/>
      <c r="B187" s="1"/>
      <c r="C187" s="2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 x14ac:dyDescent="0.3">
      <c r="A188" s="1"/>
      <c r="B188" s="1"/>
      <c r="C188" s="2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 x14ac:dyDescent="0.3">
      <c r="A189" s="1"/>
      <c r="B189" s="1"/>
      <c r="C189" s="2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 x14ac:dyDescent="0.3">
      <c r="A190" s="1"/>
      <c r="B190" s="1"/>
      <c r="C190" s="2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 x14ac:dyDescent="0.3">
      <c r="A191" s="1"/>
      <c r="B191" s="1"/>
      <c r="C191" s="2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 x14ac:dyDescent="0.3">
      <c r="A192" s="1"/>
      <c r="B192" s="1"/>
      <c r="C192" s="2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 x14ac:dyDescent="0.3">
      <c r="A193" s="1"/>
      <c r="B193" s="1"/>
      <c r="C193" s="2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 x14ac:dyDescent="0.3">
      <c r="A194" s="1"/>
      <c r="B194" s="1"/>
      <c r="C194" s="2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 x14ac:dyDescent="0.3">
      <c r="A195" s="1"/>
      <c r="B195" s="1"/>
      <c r="C195" s="2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 x14ac:dyDescent="0.3">
      <c r="A196" s="1"/>
      <c r="B196" s="1"/>
      <c r="C196" s="2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 x14ac:dyDescent="0.3">
      <c r="A197" s="1"/>
      <c r="B197" s="1"/>
      <c r="C197" s="2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 x14ac:dyDescent="0.3">
      <c r="A198" s="1"/>
      <c r="B198" s="1"/>
      <c r="C198" s="2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 x14ac:dyDescent="0.3">
      <c r="A199" s="1"/>
      <c r="B199" s="1"/>
      <c r="C199" s="2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 x14ac:dyDescent="0.3">
      <c r="A200" s="1"/>
      <c r="B200" s="1"/>
      <c r="C200" s="2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 x14ac:dyDescent="0.3">
      <c r="A201" s="1"/>
      <c r="B201" s="1"/>
      <c r="C201" s="2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 x14ac:dyDescent="0.3">
      <c r="A202" s="1"/>
      <c r="B202" s="1"/>
      <c r="C202" s="2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 x14ac:dyDescent="0.3">
      <c r="A203" s="1"/>
      <c r="B203" s="1"/>
      <c r="C203" s="2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 x14ac:dyDescent="0.3">
      <c r="A204" s="1"/>
      <c r="B204" s="1"/>
      <c r="C204" s="2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 x14ac:dyDescent="0.3">
      <c r="A205" s="1"/>
      <c r="B205" s="1"/>
      <c r="C205" s="2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 x14ac:dyDescent="0.3">
      <c r="A206" s="1"/>
      <c r="B206" s="1"/>
      <c r="C206" s="2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 x14ac:dyDescent="0.3">
      <c r="A207" s="1"/>
      <c r="B207" s="1"/>
      <c r="C207" s="2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 x14ac:dyDescent="0.3">
      <c r="A208" s="1"/>
      <c r="B208" s="1"/>
      <c r="C208" s="2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 x14ac:dyDescent="0.3">
      <c r="A209" s="1"/>
      <c r="B209" s="1"/>
      <c r="C209" s="2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 x14ac:dyDescent="0.3">
      <c r="A210" s="1"/>
      <c r="B210" s="1"/>
      <c r="C210" s="2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 x14ac:dyDescent="0.3">
      <c r="A211" s="1"/>
      <c r="B211" s="1"/>
      <c r="C211" s="2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 x14ac:dyDescent="0.3">
      <c r="A212" s="1"/>
      <c r="B212" s="1"/>
      <c r="C212" s="2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 x14ac:dyDescent="0.3">
      <c r="A213" s="1"/>
      <c r="B213" s="1"/>
      <c r="C213" s="2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 x14ac:dyDescent="0.3">
      <c r="A214" s="1"/>
      <c r="B214" s="1"/>
      <c r="C214" s="2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 x14ac:dyDescent="0.3">
      <c r="A215" s="1"/>
      <c r="B215" s="1"/>
      <c r="C215" s="2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 x14ac:dyDescent="0.3">
      <c r="A216" s="1"/>
      <c r="B216" s="1"/>
      <c r="C216" s="2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 x14ac:dyDescent="0.3">
      <c r="A217" s="1"/>
      <c r="B217" s="1"/>
      <c r="C217" s="2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 x14ac:dyDescent="0.3">
      <c r="A218" s="1"/>
      <c r="B218" s="1"/>
      <c r="C218" s="2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 x14ac:dyDescent="0.3">
      <c r="A219" s="1"/>
      <c r="B219" s="1"/>
      <c r="C219" s="2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 x14ac:dyDescent="0.3">
      <c r="A220" s="1"/>
      <c r="B220" s="1"/>
      <c r="C220" s="2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 x14ac:dyDescent="0.3">
      <c r="A221" s="1"/>
      <c r="B221" s="1"/>
      <c r="C221" s="2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 x14ac:dyDescent="0.3">
      <c r="A222" s="1"/>
      <c r="B222" s="1"/>
      <c r="C222" s="2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 x14ac:dyDescent="0.3">
      <c r="A223" s="1"/>
      <c r="B223" s="1"/>
      <c r="C223" s="2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 x14ac:dyDescent="0.3">
      <c r="A224" s="1"/>
      <c r="B224" s="1"/>
      <c r="C224" s="2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 x14ac:dyDescent="0.3">
      <c r="A225" s="1"/>
      <c r="B225" s="1"/>
      <c r="C225" s="2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 x14ac:dyDescent="0.3">
      <c r="A226" s="1"/>
      <c r="B226" s="1"/>
      <c r="C226" s="2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 x14ac:dyDescent="0.3">
      <c r="A227" s="1"/>
      <c r="B227" s="1"/>
      <c r="C227" s="2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 x14ac:dyDescent="0.3">
      <c r="A228" s="1"/>
      <c r="B228" s="1"/>
      <c r="C228" s="2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 x14ac:dyDescent="0.3">
      <c r="A229" s="1"/>
      <c r="B229" s="1"/>
      <c r="C229" s="2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 x14ac:dyDescent="0.3">
      <c r="A230" s="1"/>
      <c r="B230" s="1"/>
      <c r="C230" s="2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 x14ac:dyDescent="0.3">
      <c r="A231" s="1"/>
      <c r="B231" s="1"/>
      <c r="C231" s="2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 x14ac:dyDescent="0.3">
      <c r="A232" s="1"/>
      <c r="B232" s="1"/>
      <c r="C232" s="2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 x14ac:dyDescent="0.3">
      <c r="A233" s="1"/>
      <c r="B233" s="1"/>
      <c r="C233" s="2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 x14ac:dyDescent="0.3">
      <c r="A234" s="1"/>
      <c r="B234" s="1"/>
      <c r="C234" s="2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 x14ac:dyDescent="0.3">
      <c r="A235" s="1"/>
      <c r="B235" s="1"/>
      <c r="C235" s="2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 x14ac:dyDescent="0.3">
      <c r="A236" s="1"/>
      <c r="B236" s="1"/>
      <c r="C236" s="2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 x14ac:dyDescent="0.3">
      <c r="A237" s="1"/>
      <c r="B237" s="1"/>
      <c r="C237" s="2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 x14ac:dyDescent="0.3">
      <c r="A238" s="1"/>
      <c r="B238" s="1"/>
      <c r="C238" s="2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 x14ac:dyDescent="0.3">
      <c r="A239" s="1"/>
      <c r="B239" s="1"/>
      <c r="C239" s="2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 x14ac:dyDescent="0.3">
      <c r="A240" s="1"/>
      <c r="B240" s="1"/>
      <c r="C240" s="2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 x14ac:dyDescent="0.3">
      <c r="A241" s="1"/>
      <c r="B241" s="1"/>
      <c r="C241" s="2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 x14ac:dyDescent="0.3">
      <c r="A242" s="1"/>
      <c r="B242" s="1"/>
      <c r="C242" s="2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 x14ac:dyDescent="0.3">
      <c r="A243" s="1"/>
      <c r="B243" s="1"/>
      <c r="C243" s="2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 x14ac:dyDescent="0.3">
      <c r="A244" s="1"/>
      <c r="B244" s="1"/>
      <c r="C244" s="2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 x14ac:dyDescent="0.3">
      <c r="A245" s="1"/>
      <c r="B245" s="1"/>
      <c r="C245" s="2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 x14ac:dyDescent="0.3">
      <c r="A246" s="1"/>
      <c r="B246" s="1"/>
      <c r="C246" s="2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 x14ac:dyDescent="0.3">
      <c r="A247" s="1"/>
      <c r="B247" s="1"/>
      <c r="C247" s="2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 x14ac:dyDescent="0.3">
      <c r="A248" s="1"/>
      <c r="B248" s="1"/>
      <c r="C248" s="2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 x14ac:dyDescent="0.3">
      <c r="A249" s="1"/>
      <c r="B249" s="1"/>
      <c r="C249" s="2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 x14ac:dyDescent="0.3">
      <c r="A250" s="1"/>
      <c r="B250" s="1"/>
      <c r="C250" s="2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 x14ac:dyDescent="0.3">
      <c r="A251" s="1"/>
      <c r="B251" s="1"/>
      <c r="C251" s="2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 x14ac:dyDescent="0.3">
      <c r="A252" s="1"/>
      <c r="B252" s="1"/>
      <c r="C252" s="2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 x14ac:dyDescent="0.3">
      <c r="A253" s="1"/>
      <c r="B253" s="1"/>
      <c r="C253" s="2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 x14ac:dyDescent="0.3">
      <c r="A254" s="1"/>
      <c r="B254" s="1"/>
      <c r="C254" s="2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 x14ac:dyDescent="0.3">
      <c r="A255" s="1"/>
      <c r="B255" s="1"/>
      <c r="C255" s="2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 x14ac:dyDescent="0.3">
      <c r="A256" s="1"/>
      <c r="B256" s="1"/>
      <c r="C256" s="2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 x14ac:dyDescent="0.3">
      <c r="A257" s="1"/>
      <c r="B257" s="1"/>
      <c r="C257" s="2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 x14ac:dyDescent="0.3">
      <c r="A258" s="1"/>
      <c r="B258" s="1"/>
      <c r="C258" s="2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 x14ac:dyDescent="0.3">
      <c r="A259" s="1"/>
      <c r="B259" s="1"/>
      <c r="C259" s="2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 x14ac:dyDescent="0.3">
      <c r="A260" s="1"/>
      <c r="B260" s="1"/>
      <c r="C260" s="2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 x14ac:dyDescent="0.3">
      <c r="A261" s="1"/>
      <c r="B261" s="1"/>
      <c r="C261" s="2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 x14ac:dyDescent="0.3">
      <c r="A262" s="1"/>
      <c r="B262" s="1"/>
      <c r="C262" s="2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 x14ac:dyDescent="0.3">
      <c r="A263" s="1"/>
      <c r="B263" s="1"/>
      <c r="C263" s="2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 x14ac:dyDescent="0.3">
      <c r="A264" s="1"/>
      <c r="B264" s="1"/>
      <c r="C264" s="2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 x14ac:dyDescent="0.3">
      <c r="A265" s="1"/>
      <c r="B265" s="1"/>
      <c r="C265" s="2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 x14ac:dyDescent="0.3">
      <c r="A266" s="1"/>
      <c r="B266" s="1"/>
      <c r="C266" s="2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 x14ac:dyDescent="0.3">
      <c r="A267" s="1"/>
      <c r="B267" s="1"/>
      <c r="C267" s="2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 x14ac:dyDescent="0.3">
      <c r="A268" s="1"/>
      <c r="B268" s="1"/>
      <c r="C268" s="2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 x14ac:dyDescent="0.3">
      <c r="A269" s="1"/>
      <c r="B269" s="1"/>
      <c r="C269" s="2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 x14ac:dyDescent="0.3"/>
    <row r="271" spans="1:24" ht="15.75" customHeight="1" x14ac:dyDescent="0.3"/>
    <row r="272" spans="1:24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" right="0" top="0" bottom="0" header="0" footer="0"/>
  <pageSetup fitToHeight="0" orientation="portrait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Asian Dragon International Rob Sullivan</cp:lastModifiedBy>
  <dcterms:created xsi:type="dcterms:W3CDTF">2024-09-16T13:29:00Z</dcterms:created>
  <dcterms:modified xsi:type="dcterms:W3CDTF">2024-09-16T13:29:00Z</dcterms:modified>
</cp:coreProperties>
</file>